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75" activeTab="3"/>
  </bookViews>
  <sheets>
    <sheet name="KULA" sheetId="1" r:id="rId1"/>
    <sheet name="DISKUS" sheetId="2" r:id="rId2"/>
    <sheet name="SLÄGGA" sheetId="3" r:id="rId3"/>
    <sheet name="SPJUT" sheetId="4" r:id="rId4"/>
    <sheet name="VIKT" sheetId="5" r:id="rId5"/>
    <sheet name="SPJUT, lathund diamterar" sheetId="6" r:id="rId6"/>
  </sheets>
  <definedNames/>
  <calcPr fullCalcOnLoad="1"/>
</workbook>
</file>

<file path=xl/sharedStrings.xml><?xml version="1.0" encoding="utf-8"?>
<sst xmlns="http://schemas.openxmlformats.org/spreadsheetml/2006/main" count="462" uniqueCount="244">
  <si>
    <t>KULA</t>
  </si>
  <si>
    <t>AVSEDD VIKT</t>
  </si>
  <si>
    <t>KRITERIA</t>
  </si>
  <si>
    <t>REGEL</t>
  </si>
  <si>
    <t>RESULTAT</t>
  </si>
  <si>
    <t>OK</t>
  </si>
  <si>
    <t>Form</t>
  </si>
  <si>
    <t>Klotformig</t>
  </si>
  <si>
    <t>Yta</t>
  </si>
  <si>
    <t>Slät</t>
  </si>
  <si>
    <t>Material</t>
  </si>
  <si>
    <t>Metall, ej mjukare än mässing</t>
  </si>
  <si>
    <t>Diameter (mm)</t>
  </si>
  <si>
    <t>110-130</t>
  </si>
  <si>
    <t>105-125</t>
  </si>
  <si>
    <t>100-120</t>
  </si>
  <si>
    <t>95-110</t>
  </si>
  <si>
    <t>75-90</t>
  </si>
  <si>
    <t>Kontrollmärke/nr</t>
  </si>
  <si>
    <t>Kontrollant</t>
  </si>
  <si>
    <t>Ägare</t>
  </si>
  <si>
    <t>DISKUS</t>
  </si>
  <si>
    <t>Cirkelrund skiva</t>
  </si>
  <si>
    <t>Slät utan skarpa kanter</t>
  </si>
  <si>
    <t>Likformighet</t>
  </si>
  <si>
    <t>Sidorna identiska</t>
  </si>
  <si>
    <t>Sluttning</t>
  </si>
  <si>
    <t>Rätlinjig mittplatta + ytterring</t>
  </si>
  <si>
    <t>Metallplatta</t>
  </si>
  <si>
    <t>På båda eller inga sidor</t>
  </si>
  <si>
    <t>* form</t>
  </si>
  <si>
    <t>Cirkelformad</t>
  </si>
  <si>
    <t>* material</t>
  </si>
  <si>
    <t>Metall</t>
  </si>
  <si>
    <t>* inpassning</t>
  </si>
  <si>
    <t>Infälld</t>
  </si>
  <si>
    <t>Ytterring</t>
  </si>
  <si>
    <t>* kant</t>
  </si>
  <si>
    <t>Halvcirkelformad</t>
  </si>
  <si>
    <t>Diameter</t>
  </si>
  <si>
    <t>219-221</t>
  </si>
  <si>
    <t>180-182</t>
  </si>
  <si>
    <t>mm</t>
  </si>
  <si>
    <t>Metallplattans tjocklek</t>
  </si>
  <si>
    <t>44-46</t>
  </si>
  <si>
    <t>37-39</t>
  </si>
  <si>
    <t>Metallplattans diameter</t>
  </si>
  <si>
    <t>50-57</t>
  </si>
  <si>
    <t>Ytterringens tjocklek</t>
  </si>
  <si>
    <t>Ytterringens rundning</t>
  </si>
  <si>
    <t>Halvcirkelformad c:a 6 mm radie</t>
  </si>
  <si>
    <t>SLÄGGA</t>
  </si>
  <si>
    <t>Huvudet</t>
  </si>
  <si>
    <t>Separat</t>
  </si>
  <si>
    <t>Fullständigt sfärisk</t>
  </si>
  <si>
    <t>* tyngdpunkt</t>
  </si>
  <si>
    <t>Högst 6 mm från geometriskt centrum</t>
  </si>
  <si>
    <t>Strängen</t>
  </si>
  <si>
    <t>Rak - utan skarvar</t>
  </si>
  <si>
    <t>* tvinning</t>
  </si>
  <si>
    <t>Tät och hård</t>
  </si>
  <si>
    <t>* ögla</t>
  </si>
  <si>
    <t>Liten</t>
  </si>
  <si>
    <t>Fjäderstål</t>
  </si>
  <si>
    <t>* diameter (mm)</t>
  </si>
  <si>
    <t>Minst 3 mm</t>
  </si>
  <si>
    <t>Handtag</t>
  </si>
  <si>
    <t>Stabilt - oböjligt</t>
  </si>
  <si>
    <t>* sidlängd (mm)</t>
  </si>
  <si>
    <t>Fäste - huvud</t>
  </si>
  <si>
    <t>Svirvel - kullagerförsedd bultaxel</t>
  </si>
  <si>
    <t>Fäste - handtag</t>
  </si>
  <si>
    <t>Diameter(huvud)</t>
  </si>
  <si>
    <t>SPJUT</t>
  </si>
  <si>
    <t>Cirkelformat; rätlinjigt el. konvext avsmalnande</t>
  </si>
  <si>
    <t>Skaft</t>
  </si>
  <si>
    <t>* yta</t>
  </si>
  <si>
    <t>Spets</t>
  </si>
  <si>
    <t>* fäste</t>
  </si>
  <si>
    <t>I skaftets framände - diameter max 2,5 mm mer än skaftet</t>
  </si>
  <si>
    <t>* yttersta spets</t>
  </si>
  <si>
    <t>Skarp, max 40 grader</t>
  </si>
  <si>
    <t>Övergång spets/skaft</t>
  </si>
  <si>
    <t>Lindning</t>
  </si>
  <si>
    <t>* placering</t>
  </si>
  <si>
    <t>Spjutets tp under lindningen</t>
  </si>
  <si>
    <t>Jämntjock, regelbundet</t>
  </si>
  <si>
    <t>Snöre el. motsvarande</t>
  </si>
  <si>
    <t>* diameter</t>
  </si>
  <si>
    <t xml:space="preserve"> </t>
  </si>
  <si>
    <t>250-330</t>
  </si>
  <si>
    <t>170-250</t>
  </si>
  <si>
    <t>150-160</t>
  </si>
  <si>
    <t>140-150</t>
  </si>
  <si>
    <t>135-150</t>
  </si>
  <si>
    <t>D = max diameter</t>
  </si>
  <si>
    <t>* max (D)</t>
  </si>
  <si>
    <t>25-30</t>
  </si>
  <si>
    <t>20-25</t>
  </si>
  <si>
    <t>avvikelse max/min: max 2%</t>
  </si>
  <si>
    <t>* bakom lindning</t>
  </si>
  <si>
    <t>Min D - 0,25 mm</t>
  </si>
  <si>
    <t>ange snitt max/min</t>
  </si>
  <si>
    <t>* 150 mm från spets</t>
  </si>
  <si>
    <t>Max 80</t>
  </si>
  <si>
    <t>% av D (OBS! från yttersta spets)</t>
  </si>
  <si>
    <t>* 150 mm från bakända</t>
  </si>
  <si>
    <t>Min 40</t>
  </si>
  <si>
    <t>% av D</t>
  </si>
  <si>
    <t>* bakända</t>
  </si>
  <si>
    <t>* främre mittpunkt</t>
  </si>
  <si>
    <t>Max 90</t>
  </si>
  <si>
    <t>(yttersta spets - tp)</t>
  </si>
  <si>
    <t>* bakre mittpunkt</t>
  </si>
  <si>
    <t>Min 90</t>
  </si>
  <si>
    <t>(bakända - tp)</t>
  </si>
  <si>
    <t>Övrigt</t>
  </si>
  <si>
    <t>Inga rörliga delar</t>
  </si>
  <si>
    <t>anm.:</t>
  </si>
  <si>
    <t>#####</t>
  </si>
  <si>
    <t>cellen utnyttjas enbart vid arbete i Excel-program då automatisk</t>
  </si>
  <si>
    <t>2300-2400</t>
  </si>
  <si>
    <t>900-1060</t>
  </si>
  <si>
    <t>860-1000</t>
  </si>
  <si>
    <t>800-920</t>
  </si>
  <si>
    <t>700-850</t>
  </si>
  <si>
    <t>23-28</t>
  </si>
  <si>
    <t>g</t>
  </si>
  <si>
    <t>1850-2100</t>
  </si>
  <si>
    <t>2200-2300</t>
  </si>
  <si>
    <t>2600-2700</t>
  </si>
  <si>
    <t xml:space="preserve"> uträkning av mätpunkter jfrt. m. max./min.diametrar utförs</t>
  </si>
  <si>
    <t>Vikt, min</t>
  </si>
  <si>
    <t>anm:</t>
  </si>
  <si>
    <t>vikt fr. leverantör: = min.vikt + 5-25 g</t>
  </si>
  <si>
    <t xml:space="preserve">Vikt, min </t>
  </si>
  <si>
    <t>Vikt, min (g)</t>
  </si>
  <si>
    <t>mm från yttersta spetsen</t>
  </si>
  <si>
    <t>fr.spets</t>
  </si>
  <si>
    <t>fr.bakända</t>
  </si>
  <si>
    <t>DATUM</t>
  </si>
  <si>
    <t>200-202</t>
  </si>
  <si>
    <t>38-40</t>
  </si>
  <si>
    <t>210-212</t>
  </si>
  <si>
    <t>41-43</t>
  </si>
  <si>
    <t>Min 12 mm; Max 13 mm (6 mm från kant)</t>
  </si>
  <si>
    <t>300 mm fr. "skarven": skaftet minst lika tjockt som spetsen</t>
  </si>
  <si>
    <t>Max d + 8 mm =</t>
  </si>
  <si>
    <t>Min 3,50 mm</t>
  </si>
  <si>
    <t>(innermått)</t>
  </si>
  <si>
    <t>85-100</t>
  </si>
  <si>
    <t>för alla kulvikter</t>
  </si>
  <si>
    <t>anm.2</t>
  </si>
  <si>
    <t>LATHUND FÖR BERÄKNINGAR AV</t>
  </si>
  <si>
    <t>MAXIMI- resp. MINIMIDIAMETRAR</t>
  </si>
  <si>
    <t xml:space="preserve">Framför </t>
  </si>
  <si>
    <t>lindning</t>
  </si>
  <si>
    <t xml:space="preserve">Bakom </t>
  </si>
  <si>
    <t>MaxD</t>
  </si>
  <si>
    <t>MaxD -0,25</t>
  </si>
  <si>
    <t>Max 90%</t>
  </si>
  <si>
    <t>Max 80%</t>
  </si>
  <si>
    <t>av MaxD</t>
  </si>
  <si>
    <t>Min90%</t>
  </si>
  <si>
    <t>Min40%</t>
  </si>
  <si>
    <t>½ avst.</t>
  </si>
  <si>
    <t>spets-tp</t>
  </si>
  <si>
    <t>150 mm</t>
  </si>
  <si>
    <t>från spets</t>
  </si>
  <si>
    <t>½ avst</t>
  </si>
  <si>
    <t>bakända-tp</t>
  </si>
  <si>
    <t>från bakända</t>
  </si>
  <si>
    <t>Bakända</t>
  </si>
  <si>
    <t>Sida 1</t>
  </si>
  <si>
    <r>
      <t xml:space="preserve">alla mått angivna i </t>
    </r>
    <r>
      <rPr>
        <b/>
        <sz val="10"/>
        <rFont val="MS Sans Serif"/>
        <family val="2"/>
      </rPr>
      <t>mm</t>
    </r>
  </si>
  <si>
    <t>Sida 2</t>
  </si>
  <si>
    <t>Sida 3</t>
  </si>
  <si>
    <t>Anm:</t>
  </si>
  <si>
    <t>Med "spets" avses spjutets yttersta spets/framända</t>
  </si>
  <si>
    <t>Linding</t>
  </si>
  <si>
    <t>Max</t>
  </si>
  <si>
    <t>MaxD +</t>
  </si>
  <si>
    <t>8 mm</t>
  </si>
  <si>
    <t>* grepp</t>
  </si>
  <si>
    <t>Rakt eller cirkelbågsformat</t>
  </si>
  <si>
    <t>* sidor</t>
  </si>
  <si>
    <r>
      <t xml:space="preserve">raka eller </t>
    </r>
    <r>
      <rPr>
        <i/>
        <sz val="12"/>
        <rFont val="Times New Roman"/>
        <family val="1"/>
      </rPr>
      <t>svagt</t>
    </r>
    <r>
      <rPr>
        <sz val="12"/>
        <rFont val="Times New Roman"/>
        <family val="1"/>
      </rPr>
      <t xml:space="preserve"> böjda</t>
    </r>
  </si>
  <si>
    <t>Slägghandtaget skall ha en brottstyrka på lägst 8000 N (800 kg)</t>
  </si>
  <si>
    <t>Metall eller annat lämpligt fast material</t>
  </si>
  <si>
    <t>* helhet</t>
  </si>
  <si>
    <t>Permanent sammanhållen enhet som kan vara ihålig eller homogen</t>
  </si>
  <si>
    <t xml:space="preserve">och får ej förlängas märkbart under kast </t>
  </si>
  <si>
    <t>Ögla/motsvarande - ej svirvel</t>
  </si>
  <si>
    <t>(max 3 mm deformation vid 3800 N (380 kg))</t>
  </si>
  <si>
    <t>VIKT</t>
  </si>
  <si>
    <t>Längd, max</t>
  </si>
  <si>
    <t>kg</t>
  </si>
  <si>
    <t>Klotformigt (sfärisk)</t>
  </si>
  <si>
    <t>Bly (inomhus: stabilt hölje fyllt med blyhagel)</t>
  </si>
  <si>
    <t>Länk</t>
  </si>
  <si>
    <t>Stål</t>
  </si>
  <si>
    <t>10 mm</t>
  </si>
  <si>
    <t>Kätting/motsv</t>
  </si>
  <si>
    <t>* inomhus</t>
  </si>
  <si>
    <t>Liksidig triangel</t>
  </si>
  <si>
    <t>max 180 mm</t>
  </si>
  <si>
    <t>13 mm rundjärn</t>
  </si>
  <si>
    <t>Nedfälld smidd ögla (järn el. stål)</t>
  </si>
  <si>
    <t>155-161</t>
  </si>
  <si>
    <t>30-35</t>
  </si>
  <si>
    <t>2000-2100</t>
  </si>
  <si>
    <t>220-270</t>
  </si>
  <si>
    <t>20-24</t>
  </si>
  <si>
    <t>135-145</t>
  </si>
  <si>
    <t>780-880</t>
  </si>
  <si>
    <t>85-110</t>
  </si>
  <si>
    <t>Triangeliknande symmetrisk form</t>
  </si>
  <si>
    <t>17-22</t>
  </si>
  <si>
    <t>mm från bakänden</t>
  </si>
  <si>
    <t>Tp:s läge (L2)</t>
  </si>
  <si>
    <t>Längd (L0)</t>
  </si>
  <si>
    <t>Tp:s läge(L1)</t>
  </si>
  <si>
    <t>Spetsens längd(L3)</t>
  </si>
  <si>
    <t>Lindningens bredd(L4)</t>
  </si>
  <si>
    <t>Lämplig form/mtrl - men anpassad till totallängd</t>
  </si>
  <si>
    <t>1120-1320</t>
  </si>
  <si>
    <t>1280-1500</t>
  </si>
  <si>
    <t>1300-1540</t>
  </si>
  <si>
    <t>1540-1800</t>
  </si>
  <si>
    <t>1000-1400</t>
  </si>
  <si>
    <t xml:space="preserve">För gummi-/plastklädd inomhuskula är maximala tillåtna diametern 35 mm större  </t>
  </si>
  <si>
    <t>166-169</t>
  </si>
  <si>
    <t>33-37</t>
  </si>
  <si>
    <t>100-135</t>
  </si>
  <si>
    <t>110-145</t>
  </si>
  <si>
    <t>120-155</t>
  </si>
  <si>
    <t>130-165</t>
  </si>
  <si>
    <t>145-180</t>
  </si>
  <si>
    <t>veterantävling:</t>
  </si>
  <si>
    <t>inomhustävling om ej av SFIF frmtagen "mjuk" vikt (gäller endast vikt med metallhuvud):</t>
  </si>
  <si>
    <t>120-140</t>
  </si>
  <si>
    <t>130-150</t>
  </si>
  <si>
    <t>145-165</t>
  </si>
  <si>
    <t>anm.: kolla 600 g diskus (måtten)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</si>
</sst>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6"/>
      <name val="Small Fonts"/>
      <family val="0"/>
    </font>
    <font>
      <sz val="10"/>
      <name val="Times New Roman"/>
      <family val="0"/>
    </font>
    <font>
      <i/>
      <sz val="12"/>
      <name val="Times New Roman"/>
      <family val="0"/>
    </font>
    <font>
      <i/>
      <sz val="10"/>
      <name val="Times New Roman"/>
      <family val="0"/>
    </font>
    <font>
      <b/>
      <sz val="24"/>
      <name val="Times New Roman"/>
      <family val="0"/>
    </font>
    <font>
      <b/>
      <i/>
      <sz val="12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sz val="8"/>
      <name val="MS Sans Serif"/>
      <family val="0"/>
    </font>
    <font>
      <i/>
      <sz val="11"/>
      <name val="Times New Roman"/>
      <family val="0"/>
    </font>
    <font>
      <sz val="7"/>
      <name val="Small Fonts"/>
      <family val="0"/>
    </font>
    <font>
      <sz val="8"/>
      <name val="Times New Roman"/>
      <family val="0"/>
    </font>
    <font>
      <b/>
      <sz val="12"/>
      <name val="Times New Roman"/>
      <family val="0"/>
    </font>
    <font>
      <i/>
      <sz val="7"/>
      <name val="Small Fonts"/>
      <family val="2"/>
    </font>
    <font>
      <b/>
      <sz val="8"/>
      <name val="Times New Roman"/>
      <family val="1"/>
    </font>
    <font>
      <b/>
      <sz val="7"/>
      <name val="Small Fonts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7" fillId="0" borderId="12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2" borderId="3" xfId="0" applyFont="1" applyFill="1" applyBorder="1" applyAlignment="1">
      <alignment/>
    </xf>
    <xf numFmtId="0" fontId="13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1" fillId="0" borderId="4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/>
    </xf>
    <xf numFmtId="0" fontId="14" fillId="0" borderId="7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2" xfId="0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5" fillId="0" borderId="13" xfId="0" applyFont="1" applyBorder="1" applyAlignment="1">
      <alignment horizontal="right"/>
    </xf>
    <xf numFmtId="0" fontId="15" fillId="0" borderId="3" xfId="0" applyFont="1" applyBorder="1" applyAlignment="1">
      <alignment/>
    </xf>
    <xf numFmtId="0" fontId="17" fillId="0" borderId="0" xfId="0" applyFont="1" applyAlignment="1">
      <alignment horizontal="right"/>
    </xf>
    <xf numFmtId="0" fontId="6" fillId="0" borderId="0" xfId="0" applyFont="1" applyAlignment="1">
      <alignment/>
    </xf>
    <xf numFmtId="0" fontId="18" fillId="0" borderId="7" xfId="0" applyFont="1" applyBorder="1" applyAlignment="1">
      <alignment/>
    </xf>
    <xf numFmtId="0" fontId="18" fillId="0" borderId="9" xfId="0" applyFont="1" applyBorder="1" applyAlignment="1">
      <alignment/>
    </xf>
    <xf numFmtId="0" fontId="11" fillId="0" borderId="4" xfId="0" applyFont="1" applyBorder="1" applyAlignment="1">
      <alignment/>
    </xf>
    <xf numFmtId="1" fontId="5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" xfId="0" applyFont="1" applyBorder="1" applyAlignment="1">
      <alignment/>
    </xf>
    <xf numFmtId="2" fontId="20" fillId="0" borderId="3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0" fontId="22" fillId="0" borderId="2" xfId="0" applyFont="1" applyBorder="1" applyAlignment="1">
      <alignment horizontal="right"/>
    </xf>
    <xf numFmtId="0" fontId="16" fillId="0" borderId="0" xfId="0" applyFont="1" applyAlignment="1">
      <alignment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left"/>
    </xf>
    <xf numFmtId="165" fontId="2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/>
    </xf>
    <xf numFmtId="2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4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Alignment="1">
      <alignment/>
    </xf>
    <xf numFmtId="164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7" fillId="0" borderId="23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N12" sqref="N12:N13"/>
    </sheetView>
  </sheetViews>
  <sheetFormatPr defaultColWidth="9.140625" defaultRowHeight="12.75"/>
  <cols>
    <col min="1" max="1" width="17.8515625" style="1" customWidth="1"/>
    <col min="2" max="4" width="6.00390625" style="1" customWidth="1"/>
    <col min="5" max="5" width="6.421875" style="1" customWidth="1"/>
    <col min="6" max="9" width="6.00390625" style="1" customWidth="1"/>
    <col min="10" max="10" width="9.8515625" style="62" customWidth="1"/>
    <col min="11" max="11" width="4.8515625" style="1" customWidth="1"/>
    <col min="12" max="16384" width="9.140625" style="1" customWidth="1"/>
  </cols>
  <sheetData>
    <row r="1" spans="1:11" ht="30.75" thickBot="1">
      <c r="A1" s="21" t="s">
        <v>0</v>
      </c>
      <c r="I1" s="73"/>
      <c r="J1" s="74"/>
      <c r="K1" s="75"/>
    </row>
    <row r="2" spans="2:11" ht="16.5" thickBot="1">
      <c r="B2" s="16"/>
      <c r="C2" s="17"/>
      <c r="I2" s="76"/>
      <c r="J2" s="77" t="s">
        <v>140</v>
      </c>
      <c r="K2" s="78"/>
    </row>
    <row r="3" spans="1:3" ht="15.75">
      <c r="A3" s="1" t="s">
        <v>1</v>
      </c>
      <c r="B3" s="18"/>
      <c r="C3" s="19"/>
    </row>
    <row r="5" spans="1:11" s="15" customFormat="1" ht="15.75">
      <c r="A5" s="22" t="s">
        <v>2</v>
      </c>
      <c r="B5" s="23" t="s">
        <v>3</v>
      </c>
      <c r="C5" s="13"/>
      <c r="D5" s="13"/>
      <c r="E5" s="12"/>
      <c r="F5" s="12"/>
      <c r="G5" s="12"/>
      <c r="H5" s="12"/>
      <c r="I5" s="12"/>
      <c r="J5" s="63" t="s">
        <v>4</v>
      </c>
      <c r="K5" s="11" t="s">
        <v>5</v>
      </c>
    </row>
    <row r="6" spans="1:11" ht="15.75">
      <c r="A6" s="24" t="s">
        <v>6</v>
      </c>
      <c r="B6" s="1" t="s">
        <v>7</v>
      </c>
      <c r="J6" s="64"/>
      <c r="K6" s="9"/>
    </row>
    <row r="7" spans="1:11" ht="15.75">
      <c r="A7" s="11" t="s">
        <v>8</v>
      </c>
      <c r="B7" s="2" t="s">
        <v>9</v>
      </c>
      <c r="C7" s="6"/>
      <c r="D7" s="6"/>
      <c r="E7" s="6"/>
      <c r="F7" s="6"/>
      <c r="G7" s="6"/>
      <c r="H7" s="6"/>
      <c r="I7" s="3"/>
      <c r="J7" s="65"/>
      <c r="K7" s="8"/>
    </row>
    <row r="8" spans="1:11" ht="15.75">
      <c r="A8" s="24" t="s">
        <v>10</v>
      </c>
      <c r="B8" s="1" t="s">
        <v>11</v>
      </c>
      <c r="J8" s="64"/>
      <c r="K8" s="9"/>
    </row>
    <row r="9" spans="1:11" ht="15.75">
      <c r="A9" s="11" t="s">
        <v>136</v>
      </c>
      <c r="B9" s="90">
        <v>2000</v>
      </c>
      <c r="C9" s="61">
        <v>3000</v>
      </c>
      <c r="D9" s="61">
        <v>4000</v>
      </c>
      <c r="E9" s="61">
        <v>5000</v>
      </c>
      <c r="F9" s="61">
        <v>6000</v>
      </c>
      <c r="G9" s="61">
        <v>7260</v>
      </c>
      <c r="H9" s="109" t="s">
        <v>127</v>
      </c>
      <c r="J9" s="65"/>
      <c r="K9" s="8"/>
    </row>
    <row r="10" spans="1:11" ht="15.75">
      <c r="A10" s="25" t="s">
        <v>12</v>
      </c>
      <c r="B10" s="91" t="s">
        <v>17</v>
      </c>
      <c r="C10" s="5" t="s">
        <v>215</v>
      </c>
      <c r="D10" s="5" t="s">
        <v>16</v>
      </c>
      <c r="E10" s="5" t="s">
        <v>15</v>
      </c>
      <c r="F10" s="5" t="s">
        <v>14</v>
      </c>
      <c r="G10" s="5" t="s">
        <v>13</v>
      </c>
      <c r="H10" s="110" t="s">
        <v>42</v>
      </c>
      <c r="J10" s="66"/>
      <c r="K10" s="10"/>
    </row>
    <row r="12" ht="15.75">
      <c r="A12" s="1" t="s">
        <v>230</v>
      </c>
    </row>
    <row r="13" ht="15.75">
      <c r="A13" s="1" t="s">
        <v>151</v>
      </c>
    </row>
    <row r="15" spans="1:2" ht="15.75">
      <c r="A15" s="1" t="s">
        <v>133</v>
      </c>
      <c r="B15" s="1" t="s">
        <v>134</v>
      </c>
    </row>
    <row r="34" spans="2:3" ht="15.75">
      <c r="B34" s="16"/>
      <c r="C34" s="17"/>
    </row>
    <row r="35" spans="1:3" ht="15.75">
      <c r="A35" s="1" t="s">
        <v>18</v>
      </c>
      <c r="B35" s="18"/>
      <c r="C35" s="19"/>
    </row>
    <row r="37" spans="1:9" ht="15.75">
      <c r="A37" s="1" t="s">
        <v>19</v>
      </c>
      <c r="B37" s="20"/>
      <c r="C37" s="20"/>
      <c r="D37" s="20"/>
      <c r="E37" s="20"/>
      <c r="F37" s="20"/>
      <c r="G37" s="20"/>
      <c r="H37" s="20"/>
      <c r="I37" s="20"/>
    </row>
    <row r="39" spans="1:9" ht="15.75">
      <c r="A39" s="1" t="s">
        <v>20</v>
      </c>
      <c r="B39" s="20"/>
      <c r="C39" s="20"/>
      <c r="D39" s="20"/>
      <c r="E39" s="20"/>
      <c r="F39" s="20"/>
      <c r="G39" s="20"/>
      <c r="H39" s="20"/>
      <c r="I39" s="20"/>
    </row>
  </sheetData>
  <printOptions/>
  <pageMargins left="0.72" right="0.71" top="0.984251968503937" bottom="1.77" header="0.5" footer="0.5"/>
  <pageSetup orientation="portrait" paperSize="9" scale="95" r:id="rId1"/>
  <headerFooter alignWithMargins="0">
    <oddHeader>&amp;CREDSKAPSKONTROLL</oddHeader>
    <oddFooter>&amp;CI enlighet med 
IAAF Competition Rules 2014-2015
SFIF:s Tävlingsregler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27" sqref="A27"/>
    </sheetView>
  </sheetViews>
  <sheetFormatPr defaultColWidth="9.140625" defaultRowHeight="12.75"/>
  <cols>
    <col min="1" max="1" width="17.8515625" style="1" customWidth="1"/>
    <col min="2" max="9" width="6.00390625" style="1" customWidth="1"/>
    <col min="10" max="10" width="9.8515625" style="62" customWidth="1"/>
    <col min="11" max="11" width="4.8515625" style="1" customWidth="1"/>
    <col min="12" max="16384" width="9.140625" style="1" customWidth="1"/>
  </cols>
  <sheetData>
    <row r="1" spans="1:11" ht="30.75" thickBot="1">
      <c r="A1" s="21" t="s">
        <v>21</v>
      </c>
      <c r="I1" s="73"/>
      <c r="J1" s="74"/>
      <c r="K1" s="75"/>
    </row>
    <row r="2" spans="2:11" ht="16.5" thickBot="1">
      <c r="B2" s="29"/>
      <c r="C2" s="30"/>
      <c r="I2" s="76"/>
      <c r="J2" s="77" t="s">
        <v>140</v>
      </c>
      <c r="K2" s="78"/>
    </row>
    <row r="3" spans="1:3" ht="15.75">
      <c r="A3" s="1" t="s">
        <v>1</v>
      </c>
      <c r="B3" s="31"/>
      <c r="C3" s="32"/>
    </row>
    <row r="5" spans="1:11" s="15" customFormat="1" ht="15.75">
      <c r="A5" s="11" t="s">
        <v>2</v>
      </c>
      <c r="B5" s="12" t="s">
        <v>3</v>
      </c>
      <c r="C5" s="13"/>
      <c r="D5" s="13"/>
      <c r="E5" s="12"/>
      <c r="F5" s="12"/>
      <c r="G5" s="12"/>
      <c r="H5" s="12"/>
      <c r="I5" s="12"/>
      <c r="J5" s="63" t="s">
        <v>4</v>
      </c>
      <c r="K5" s="11" t="s">
        <v>5</v>
      </c>
    </row>
    <row r="6" spans="1:11" ht="15.75">
      <c r="A6" s="24" t="s">
        <v>6</v>
      </c>
      <c r="B6" s="1" t="s">
        <v>22</v>
      </c>
      <c r="J6" s="64"/>
      <c r="K6" s="9"/>
    </row>
    <row r="7" spans="1:11" ht="15.75">
      <c r="A7" s="11" t="s">
        <v>8</v>
      </c>
      <c r="B7" s="2" t="s">
        <v>23</v>
      </c>
      <c r="C7" s="6"/>
      <c r="D7" s="6"/>
      <c r="E7" s="6"/>
      <c r="F7" s="6"/>
      <c r="G7" s="6"/>
      <c r="H7" s="6"/>
      <c r="I7" s="3"/>
      <c r="J7" s="65"/>
      <c r="K7" s="8"/>
    </row>
    <row r="8" spans="1:11" ht="15.75">
      <c r="A8" s="11" t="s">
        <v>24</v>
      </c>
      <c r="B8" s="6" t="s">
        <v>25</v>
      </c>
      <c r="C8" s="6"/>
      <c r="D8" s="6"/>
      <c r="E8" s="6"/>
      <c r="F8" s="6"/>
      <c r="G8" s="6"/>
      <c r="H8" s="6"/>
      <c r="I8" s="6"/>
      <c r="J8" s="65"/>
      <c r="K8" s="8"/>
    </row>
    <row r="9" spans="1:11" ht="15.75">
      <c r="A9" s="24" t="s">
        <v>26</v>
      </c>
      <c r="B9" s="1" t="s">
        <v>27</v>
      </c>
      <c r="J9" s="64"/>
      <c r="K9" s="9"/>
    </row>
    <row r="10" spans="1:11" ht="15.75">
      <c r="A10" s="11" t="s">
        <v>28</v>
      </c>
      <c r="B10" s="6" t="s">
        <v>29</v>
      </c>
      <c r="C10" s="7"/>
      <c r="D10" s="7"/>
      <c r="E10" s="7"/>
      <c r="F10" s="7"/>
      <c r="G10" s="7"/>
      <c r="H10" s="7"/>
      <c r="I10" s="7"/>
      <c r="J10" s="65"/>
      <c r="K10" s="8"/>
    </row>
    <row r="11" spans="1:11" ht="15.75">
      <c r="A11" s="24" t="s">
        <v>30</v>
      </c>
      <c r="B11" s="1" t="s">
        <v>31</v>
      </c>
      <c r="C11"/>
      <c r="D11"/>
      <c r="E11"/>
      <c r="F11"/>
      <c r="G11"/>
      <c r="H11"/>
      <c r="I11"/>
      <c r="J11" s="66"/>
      <c r="K11" s="10"/>
    </row>
    <row r="12" spans="1:11" ht="15.75">
      <c r="A12" s="11" t="s">
        <v>32</v>
      </c>
      <c r="B12" s="6" t="s">
        <v>33</v>
      </c>
      <c r="C12" s="6"/>
      <c r="D12" s="6"/>
      <c r="E12" s="6"/>
      <c r="F12" s="6"/>
      <c r="G12" s="6"/>
      <c r="H12" s="6"/>
      <c r="I12" s="6"/>
      <c r="J12" s="65"/>
      <c r="K12" s="8"/>
    </row>
    <row r="13" spans="1:11" ht="15.75">
      <c r="A13" s="24" t="s">
        <v>34</v>
      </c>
      <c r="B13" s="1" t="s">
        <v>35</v>
      </c>
      <c r="J13" s="64"/>
      <c r="K13" s="9"/>
    </row>
    <row r="14" spans="1:11" ht="15.75">
      <c r="A14" s="11" t="s">
        <v>36</v>
      </c>
      <c r="B14" s="6" t="s">
        <v>31</v>
      </c>
      <c r="C14" s="6"/>
      <c r="D14" s="6"/>
      <c r="E14" s="6"/>
      <c r="F14" s="6"/>
      <c r="G14" s="6"/>
      <c r="H14" s="6"/>
      <c r="I14" s="6"/>
      <c r="J14" s="65"/>
      <c r="K14" s="8"/>
    </row>
    <row r="15" spans="1:11" ht="15.75">
      <c r="A15" s="24" t="s">
        <v>37</v>
      </c>
      <c r="B15" s="1" t="s">
        <v>38</v>
      </c>
      <c r="J15" s="64"/>
      <c r="K15" s="9"/>
    </row>
    <row r="16" spans="1:11" ht="15.75">
      <c r="A16" s="11" t="s">
        <v>32</v>
      </c>
      <c r="B16" s="6" t="s">
        <v>33</v>
      </c>
      <c r="C16" s="6"/>
      <c r="D16" s="6"/>
      <c r="E16" s="6"/>
      <c r="F16" s="6"/>
      <c r="G16" s="6"/>
      <c r="H16" s="6"/>
      <c r="I16" s="6"/>
      <c r="J16" s="65"/>
      <c r="K16" s="8"/>
    </row>
    <row r="17" spans="1:11" ht="15.75">
      <c r="A17" s="24" t="s">
        <v>135</v>
      </c>
      <c r="B17" s="61">
        <v>600</v>
      </c>
      <c r="C17" s="61">
        <v>750</v>
      </c>
      <c r="D17" s="61">
        <v>1000</v>
      </c>
      <c r="E17" s="61">
        <v>1500</v>
      </c>
      <c r="F17" s="61">
        <v>1750</v>
      </c>
      <c r="G17" s="61">
        <v>2000</v>
      </c>
      <c r="H17" s="110" t="s">
        <v>127</v>
      </c>
      <c r="I17"/>
      <c r="J17" s="64"/>
      <c r="K17" s="9"/>
    </row>
    <row r="18" spans="1:11" ht="15.75">
      <c r="A18" s="11" t="s">
        <v>39</v>
      </c>
      <c r="B18" s="5" t="s">
        <v>208</v>
      </c>
      <c r="C18" s="5" t="s">
        <v>231</v>
      </c>
      <c r="D18" s="5" t="s">
        <v>41</v>
      </c>
      <c r="E18" s="5" t="s">
        <v>141</v>
      </c>
      <c r="F18" s="5" t="s">
        <v>143</v>
      </c>
      <c r="G18" s="5" t="s">
        <v>40</v>
      </c>
      <c r="H18" s="110" t="s">
        <v>42</v>
      </c>
      <c r="I18"/>
      <c r="J18" s="65"/>
      <c r="K18" s="8"/>
    </row>
    <row r="19" spans="1:11" ht="15.75">
      <c r="A19" s="26" t="s">
        <v>43</v>
      </c>
      <c r="B19" s="5" t="s">
        <v>209</v>
      </c>
      <c r="C19" s="5" t="s">
        <v>232</v>
      </c>
      <c r="D19" s="5" t="s">
        <v>45</v>
      </c>
      <c r="E19" s="5" t="s">
        <v>142</v>
      </c>
      <c r="F19" s="5" t="s">
        <v>144</v>
      </c>
      <c r="G19" s="5" t="s">
        <v>44</v>
      </c>
      <c r="H19" s="110" t="s">
        <v>42</v>
      </c>
      <c r="I19"/>
      <c r="J19" s="64"/>
      <c r="K19" s="9"/>
    </row>
    <row r="20" spans="1:11" ht="15.75">
      <c r="A20" s="27" t="s">
        <v>46</v>
      </c>
      <c r="B20" s="5" t="s">
        <v>47</v>
      </c>
      <c r="C20" s="5" t="s">
        <v>47</v>
      </c>
      <c r="D20" s="5" t="s">
        <v>47</v>
      </c>
      <c r="E20" s="5" t="s">
        <v>47</v>
      </c>
      <c r="F20" s="5" t="s">
        <v>47</v>
      </c>
      <c r="G20" s="5" t="s">
        <v>47</v>
      </c>
      <c r="H20" s="110" t="s">
        <v>42</v>
      </c>
      <c r="I20"/>
      <c r="J20" s="65"/>
      <c r="K20" s="8"/>
    </row>
    <row r="21" spans="1:11" ht="15.75">
      <c r="A21" s="27" t="s">
        <v>48</v>
      </c>
      <c r="B21" s="6" t="s">
        <v>145</v>
      </c>
      <c r="C21" s="6"/>
      <c r="D21" s="6"/>
      <c r="E21" s="6"/>
      <c r="F21" s="6"/>
      <c r="G21" s="6"/>
      <c r="H21" s="6"/>
      <c r="I21" s="6"/>
      <c r="J21" s="65"/>
      <c r="K21" s="8"/>
    </row>
    <row r="22" spans="1:11" ht="15.75">
      <c r="A22" s="28" t="s">
        <v>49</v>
      </c>
      <c r="B22" s="2" t="s">
        <v>50</v>
      </c>
      <c r="C22" s="6"/>
      <c r="D22" s="6"/>
      <c r="E22" s="6"/>
      <c r="F22" s="6"/>
      <c r="G22" s="6"/>
      <c r="H22" s="6"/>
      <c r="I22" s="6"/>
      <c r="J22" s="65"/>
      <c r="K22" s="8"/>
    </row>
    <row r="23" spans="1:9" ht="15.75">
      <c r="A23"/>
      <c r="B23"/>
      <c r="C23"/>
      <c r="D23"/>
      <c r="E23"/>
      <c r="F23"/>
      <c r="G23"/>
      <c r="H23"/>
      <c r="I23"/>
    </row>
    <row r="24" spans="1:2" ht="15.75">
      <c r="A24" s="1" t="s">
        <v>133</v>
      </c>
      <c r="B24" s="1" t="s">
        <v>134</v>
      </c>
    </row>
    <row r="27" ht="15.75">
      <c r="A27" s="1" t="s">
        <v>243</v>
      </c>
    </row>
    <row r="34" spans="2:3" ht="15.75">
      <c r="B34" s="16"/>
      <c r="C34" s="17"/>
    </row>
    <row r="35" spans="1:3" ht="15.75">
      <c r="A35" s="1" t="s">
        <v>18</v>
      </c>
      <c r="B35" s="18"/>
      <c r="C35" s="19"/>
    </row>
    <row r="37" spans="1:9" ht="15.75">
      <c r="A37" s="1" t="s">
        <v>19</v>
      </c>
      <c r="B37" s="20"/>
      <c r="C37" s="20"/>
      <c r="D37" s="20"/>
      <c r="E37" s="20"/>
      <c r="F37" s="20"/>
      <c r="G37" s="20"/>
      <c r="H37" s="20"/>
      <c r="I37" s="20"/>
    </row>
    <row r="39" spans="1:9" ht="15.75">
      <c r="A39" s="1" t="s">
        <v>20</v>
      </c>
      <c r="B39" s="20"/>
      <c r="C39" s="20"/>
      <c r="D39" s="20"/>
      <c r="E39" s="20"/>
      <c r="F39" s="20"/>
      <c r="G39" s="20"/>
      <c r="H39" s="20"/>
      <c r="I39" s="20"/>
    </row>
  </sheetData>
  <printOptions/>
  <pageMargins left="0.75" right="0.75" top="1" bottom="1.67" header="0.5" footer="0.5"/>
  <pageSetup horizontalDpi="600" verticalDpi="600" orientation="portrait" paperSize="9" scale="95" r:id="rId1"/>
  <headerFooter alignWithMargins="0">
    <oddHeader>&amp;CREDSKAPSKONTROLL</oddHeader>
    <oddFooter>&amp;CI enlighet med 
IAAF Competition Rules 2014-2015
SFIF:s Tävlingsregler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M29" sqref="M29"/>
    </sheetView>
  </sheetViews>
  <sheetFormatPr defaultColWidth="9.140625" defaultRowHeight="12.75"/>
  <cols>
    <col min="1" max="1" width="17.8515625" style="1" customWidth="1"/>
    <col min="2" max="9" width="6.00390625" style="1" customWidth="1"/>
    <col min="10" max="10" width="9.8515625" style="62" customWidth="1"/>
    <col min="11" max="11" width="4.8515625" style="1" customWidth="1"/>
    <col min="12" max="16384" width="9.140625" style="1" customWidth="1"/>
  </cols>
  <sheetData>
    <row r="1" spans="1:11" ht="30.75" thickBot="1">
      <c r="A1" s="21" t="s">
        <v>51</v>
      </c>
      <c r="I1" s="73"/>
      <c r="J1" s="74"/>
      <c r="K1" s="75"/>
    </row>
    <row r="2" spans="2:11" ht="16.5" thickBot="1">
      <c r="B2" s="29"/>
      <c r="C2" s="30"/>
      <c r="I2" s="76"/>
      <c r="J2" s="77" t="s">
        <v>140</v>
      </c>
      <c r="K2" s="78"/>
    </row>
    <row r="3" spans="1:3" ht="15.75">
      <c r="A3" s="1" t="s">
        <v>1</v>
      </c>
      <c r="B3" s="31"/>
      <c r="C3" s="32"/>
    </row>
    <row r="5" spans="1:11" s="15" customFormat="1" ht="15.75">
      <c r="A5" s="22" t="s">
        <v>2</v>
      </c>
      <c r="B5" s="23" t="s">
        <v>3</v>
      </c>
      <c r="C5" s="35"/>
      <c r="D5" s="13"/>
      <c r="E5" s="12"/>
      <c r="F5" s="12"/>
      <c r="G5" s="12"/>
      <c r="H5" s="12"/>
      <c r="I5" s="12"/>
      <c r="J5" s="63" t="s">
        <v>4</v>
      </c>
      <c r="K5" s="11" t="s">
        <v>5</v>
      </c>
    </row>
    <row r="6" spans="1:11" ht="15.75">
      <c r="A6" s="24" t="s">
        <v>52</v>
      </c>
      <c r="B6" s="1" t="s">
        <v>53</v>
      </c>
      <c r="J6" s="64"/>
      <c r="K6" s="9"/>
    </row>
    <row r="7" spans="1:11" ht="15.75">
      <c r="A7" s="11" t="s">
        <v>30</v>
      </c>
      <c r="B7" s="2" t="s">
        <v>54</v>
      </c>
      <c r="C7" s="6"/>
      <c r="D7" s="6"/>
      <c r="E7" s="6"/>
      <c r="F7" s="6"/>
      <c r="G7" s="6"/>
      <c r="H7" s="6"/>
      <c r="I7" s="3"/>
      <c r="J7" s="65"/>
      <c r="K7" s="8"/>
    </row>
    <row r="8" spans="1:11" ht="15.75">
      <c r="A8" s="11" t="s">
        <v>32</v>
      </c>
      <c r="B8" s="6" t="s">
        <v>11</v>
      </c>
      <c r="C8" s="6"/>
      <c r="D8" s="6"/>
      <c r="E8" s="6"/>
      <c r="F8" s="6"/>
      <c r="G8" s="6"/>
      <c r="H8" s="6"/>
      <c r="I8" s="6"/>
      <c r="J8" s="65"/>
      <c r="K8" s="8"/>
    </row>
    <row r="9" spans="1:11" ht="15.75">
      <c r="A9" s="24" t="s">
        <v>55</v>
      </c>
      <c r="B9" s="1" t="s">
        <v>56</v>
      </c>
      <c r="J9" s="64"/>
      <c r="K9" s="9"/>
    </row>
    <row r="10" spans="1:11" ht="15.75">
      <c r="A10" s="11" t="s">
        <v>57</v>
      </c>
      <c r="B10" s="6" t="s">
        <v>53</v>
      </c>
      <c r="C10" s="7"/>
      <c r="D10" s="7"/>
      <c r="E10" s="7"/>
      <c r="F10" s="7"/>
      <c r="G10" s="7"/>
      <c r="H10" s="7"/>
      <c r="I10" s="7"/>
      <c r="J10" s="65"/>
      <c r="K10" s="8"/>
    </row>
    <row r="11" spans="1:11" ht="15.75">
      <c r="A11" s="24" t="s">
        <v>30</v>
      </c>
      <c r="B11" s="1" t="s">
        <v>58</v>
      </c>
      <c r="C11"/>
      <c r="D11"/>
      <c r="E11"/>
      <c r="F11"/>
      <c r="G11"/>
      <c r="H11"/>
      <c r="I11"/>
      <c r="J11" s="66"/>
      <c r="K11" s="10"/>
    </row>
    <row r="12" spans="1:11" ht="15.75">
      <c r="A12" s="11" t="s">
        <v>59</v>
      </c>
      <c r="B12" s="6" t="s">
        <v>60</v>
      </c>
      <c r="C12" s="6"/>
      <c r="D12" s="6"/>
      <c r="E12" s="6"/>
      <c r="F12" s="6"/>
      <c r="G12" s="6"/>
      <c r="H12" s="6"/>
      <c r="I12" s="6"/>
      <c r="J12" s="65"/>
      <c r="K12" s="8"/>
    </row>
    <row r="13" spans="1:11" ht="15.75">
      <c r="A13" s="11" t="s">
        <v>61</v>
      </c>
      <c r="B13" s="6" t="s">
        <v>62</v>
      </c>
      <c r="C13" s="6"/>
      <c r="D13" s="6"/>
      <c r="E13" s="6"/>
      <c r="F13" s="6"/>
      <c r="G13" s="6"/>
      <c r="H13" s="6"/>
      <c r="I13" s="6"/>
      <c r="J13" s="65"/>
      <c r="K13" s="8"/>
    </row>
    <row r="14" spans="1:11" ht="15.75">
      <c r="A14" s="11" t="s">
        <v>32</v>
      </c>
      <c r="B14" s="6" t="s">
        <v>63</v>
      </c>
      <c r="C14" s="6"/>
      <c r="D14" s="6"/>
      <c r="E14" s="6"/>
      <c r="F14" s="6"/>
      <c r="G14" s="6"/>
      <c r="H14" s="6"/>
      <c r="I14" s="6"/>
      <c r="J14" s="65"/>
      <c r="K14" s="8"/>
    </row>
    <row r="15" spans="1:11" ht="15.75">
      <c r="A15" s="11" t="s">
        <v>64</v>
      </c>
      <c r="B15" s="6" t="s">
        <v>65</v>
      </c>
      <c r="C15" s="6"/>
      <c r="D15" s="6"/>
      <c r="E15" s="6"/>
      <c r="F15" s="6"/>
      <c r="G15" s="6"/>
      <c r="H15" s="6"/>
      <c r="I15" s="6"/>
      <c r="J15" s="65"/>
      <c r="K15" s="8"/>
    </row>
    <row r="16" spans="1:11" ht="15.75">
      <c r="A16" s="24" t="s">
        <v>66</v>
      </c>
      <c r="B16" s="1" t="s">
        <v>53</v>
      </c>
      <c r="J16" s="64"/>
      <c r="K16" s="9"/>
    </row>
    <row r="17" spans="1:11" ht="15.75">
      <c r="A17" s="11" t="s">
        <v>30</v>
      </c>
      <c r="B17" s="6" t="s">
        <v>216</v>
      </c>
      <c r="C17" s="6"/>
      <c r="D17" s="6"/>
      <c r="E17" s="6"/>
      <c r="F17" s="6"/>
      <c r="G17" s="6"/>
      <c r="H17" s="6"/>
      <c r="I17" s="6"/>
      <c r="J17" s="65"/>
      <c r="K17" s="8"/>
    </row>
    <row r="18" spans="1:11" ht="15.75">
      <c r="A18" s="11" t="s">
        <v>183</v>
      </c>
      <c r="B18" s="6" t="s">
        <v>184</v>
      </c>
      <c r="C18" s="6"/>
      <c r="D18" s="6"/>
      <c r="E18" s="6"/>
      <c r="F18" s="6"/>
      <c r="G18" s="6"/>
      <c r="H18" s="6"/>
      <c r="I18" s="6"/>
      <c r="J18" s="65"/>
      <c r="K18" s="8"/>
    </row>
    <row r="19" spans="1:11" ht="15.75">
      <c r="A19" s="11" t="s">
        <v>185</v>
      </c>
      <c r="B19" s="6" t="s">
        <v>186</v>
      </c>
      <c r="C19" s="6"/>
      <c r="D19" s="6"/>
      <c r="E19" s="6"/>
      <c r="F19" s="6"/>
      <c r="G19" s="6"/>
      <c r="H19" s="6"/>
      <c r="I19" s="6"/>
      <c r="J19" s="65"/>
      <c r="K19" s="8"/>
    </row>
    <row r="20" spans="1:11" ht="15.75">
      <c r="A20" s="24" t="s">
        <v>32</v>
      </c>
      <c r="B20" s="6" t="s">
        <v>67</v>
      </c>
      <c r="C20" s="6"/>
      <c r="D20" s="6"/>
      <c r="E20" s="6"/>
      <c r="F20" s="6"/>
      <c r="G20" s="6"/>
      <c r="H20" s="6"/>
      <c r="I20" s="6"/>
      <c r="J20" s="64"/>
      <c r="K20" s="9"/>
    </row>
    <row r="21" spans="1:11" ht="15.75">
      <c r="A21" s="11" t="s">
        <v>69</v>
      </c>
      <c r="B21" s="6" t="s">
        <v>70</v>
      </c>
      <c r="C21" s="6"/>
      <c r="D21" s="6"/>
      <c r="E21" s="6"/>
      <c r="F21" s="6"/>
      <c r="G21" s="6"/>
      <c r="H21" s="6"/>
      <c r="I21" s="6"/>
      <c r="J21" s="65"/>
      <c r="K21" s="8"/>
    </row>
    <row r="22" spans="1:11" ht="15.75">
      <c r="A22" s="11" t="s">
        <v>71</v>
      </c>
      <c r="B22" s="6" t="s">
        <v>192</v>
      </c>
      <c r="C22" s="7"/>
      <c r="D22" s="7"/>
      <c r="E22" s="7"/>
      <c r="F22" s="7"/>
      <c r="G22" s="7"/>
      <c r="H22" s="7"/>
      <c r="I22" s="7"/>
      <c r="J22" s="65"/>
      <c r="K22" s="33"/>
    </row>
    <row r="23" spans="1:11" ht="15.75">
      <c r="A23" s="34" t="s">
        <v>132</v>
      </c>
      <c r="B23" s="61">
        <v>2000</v>
      </c>
      <c r="C23" s="61">
        <v>3000</v>
      </c>
      <c r="D23" s="61">
        <v>4000</v>
      </c>
      <c r="E23" s="61">
        <v>5000</v>
      </c>
      <c r="F23" s="61">
        <v>6000</v>
      </c>
      <c r="G23" s="61">
        <v>7260</v>
      </c>
      <c r="H23" s="109" t="s">
        <v>127</v>
      </c>
      <c r="J23" s="65"/>
      <c r="K23" s="8"/>
    </row>
    <row r="24" spans="1:11" ht="15.75">
      <c r="A24" s="11" t="s">
        <v>195</v>
      </c>
      <c r="B24" s="5">
        <v>1000</v>
      </c>
      <c r="C24" s="5">
        <v>1195</v>
      </c>
      <c r="D24" s="5">
        <v>1195</v>
      </c>
      <c r="E24" s="5">
        <v>1200</v>
      </c>
      <c r="F24" s="5">
        <v>1215</v>
      </c>
      <c r="G24" s="5">
        <v>1215</v>
      </c>
      <c r="H24" s="110" t="s">
        <v>42</v>
      </c>
      <c r="J24" s="65"/>
      <c r="K24" s="8"/>
    </row>
    <row r="25" spans="1:11" ht="15.75">
      <c r="A25" s="11" t="s">
        <v>72</v>
      </c>
      <c r="B25" s="5" t="s">
        <v>150</v>
      </c>
      <c r="C25" s="5" t="s">
        <v>150</v>
      </c>
      <c r="D25" s="5" t="s">
        <v>16</v>
      </c>
      <c r="E25" s="5" t="s">
        <v>15</v>
      </c>
      <c r="F25" s="5" t="s">
        <v>14</v>
      </c>
      <c r="G25" s="5" t="s">
        <v>13</v>
      </c>
      <c r="H25" s="110" t="s">
        <v>42</v>
      </c>
      <c r="J25" s="65"/>
      <c r="K25" s="8"/>
    </row>
    <row r="27" spans="1:2" ht="15.75">
      <c r="A27" s="1" t="s">
        <v>133</v>
      </c>
      <c r="B27" s="1" t="s">
        <v>134</v>
      </c>
    </row>
    <row r="29" spans="1:2" ht="15.75">
      <c r="A29" s="1" t="s">
        <v>152</v>
      </c>
      <c r="B29" s="1" t="s">
        <v>187</v>
      </c>
    </row>
    <row r="30" ht="15.75">
      <c r="B30" s="1" t="s">
        <v>191</v>
      </c>
    </row>
    <row r="31" ht="15.75">
      <c r="B31" s="1" t="s">
        <v>193</v>
      </c>
    </row>
    <row r="34" spans="2:3" ht="15.75">
      <c r="B34" s="16"/>
      <c r="C34" s="17"/>
    </row>
    <row r="35" spans="1:3" ht="15.75">
      <c r="A35" s="1" t="s">
        <v>18</v>
      </c>
      <c r="B35" s="18"/>
      <c r="C35" s="19"/>
    </row>
    <row r="37" spans="1:9" ht="15.75">
      <c r="A37" s="1" t="s">
        <v>19</v>
      </c>
      <c r="B37" s="20"/>
      <c r="C37" s="20"/>
      <c r="D37" s="20"/>
      <c r="E37" s="20"/>
      <c r="F37" s="20"/>
      <c r="G37" s="20"/>
      <c r="H37" s="20"/>
      <c r="I37" s="20"/>
    </row>
    <row r="39" spans="1:9" ht="15.75">
      <c r="A39" s="1" t="s">
        <v>20</v>
      </c>
      <c r="B39" s="20"/>
      <c r="C39" s="20"/>
      <c r="D39" s="20"/>
      <c r="E39" s="20"/>
      <c r="F39" s="20"/>
      <c r="G39" s="20"/>
      <c r="H39" s="20"/>
      <c r="I39" s="20"/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Header>&amp;CREDSKAPSKONTROLL</oddHeader>
    <oddFooter>&amp;CI enlighet med 
IAAF Competition Rules 2014-2015
SFIF:s Tävlingsregler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19.140625" style="1" customWidth="1"/>
    <col min="2" max="9" width="6.00390625" style="1" customWidth="1"/>
    <col min="10" max="10" width="9.8515625" style="62" customWidth="1"/>
    <col min="11" max="11" width="4.8515625" style="1" customWidth="1"/>
    <col min="12" max="16384" width="9.140625" style="1" customWidth="1"/>
  </cols>
  <sheetData>
    <row r="1" spans="1:11" ht="30.75" thickBot="1">
      <c r="A1" s="21" t="s">
        <v>73</v>
      </c>
      <c r="I1" s="73"/>
      <c r="J1" s="74"/>
      <c r="K1" s="75"/>
    </row>
    <row r="2" spans="2:11" ht="16.5" thickBot="1">
      <c r="B2" s="29"/>
      <c r="C2" s="30"/>
      <c r="I2" s="76"/>
      <c r="J2" s="77" t="s">
        <v>140</v>
      </c>
      <c r="K2" s="78"/>
    </row>
    <row r="3" spans="1:3" ht="15.75">
      <c r="A3" s="1" t="s">
        <v>1</v>
      </c>
      <c r="B3" s="31"/>
      <c r="C3" s="32"/>
    </row>
    <row r="5" spans="1:11" s="15" customFormat="1" ht="15.75">
      <c r="A5" s="22" t="s">
        <v>2</v>
      </c>
      <c r="B5" s="23" t="s">
        <v>3</v>
      </c>
      <c r="C5" s="35"/>
      <c r="D5" s="13"/>
      <c r="E5" s="12"/>
      <c r="F5" s="12"/>
      <c r="G5" s="12"/>
      <c r="H5" s="12"/>
      <c r="I5" s="12"/>
      <c r="J5" s="63" t="s">
        <v>4</v>
      </c>
      <c r="K5" s="11" t="s">
        <v>5</v>
      </c>
    </row>
    <row r="6" spans="1:11" ht="15.75">
      <c r="A6" s="105" t="s">
        <v>6</v>
      </c>
      <c r="B6" s="6" t="s">
        <v>74</v>
      </c>
      <c r="C6" s="6"/>
      <c r="D6" s="6"/>
      <c r="E6" s="6"/>
      <c r="F6" s="6"/>
      <c r="G6" s="6"/>
      <c r="H6" s="6"/>
      <c r="I6" s="6"/>
      <c r="J6" s="65"/>
      <c r="K6" s="8"/>
    </row>
    <row r="7" spans="1:11" ht="15.75">
      <c r="A7" s="106" t="s">
        <v>75</v>
      </c>
      <c r="B7" s="1" t="s">
        <v>53</v>
      </c>
      <c r="J7" s="64"/>
      <c r="K7" s="9"/>
    </row>
    <row r="8" spans="1:11" ht="15.75">
      <c r="A8" s="11" t="s">
        <v>189</v>
      </c>
      <c r="B8" s="104" t="s">
        <v>190</v>
      </c>
      <c r="C8" s="6"/>
      <c r="D8" s="6"/>
      <c r="E8" s="6"/>
      <c r="F8" s="6"/>
      <c r="G8" s="6"/>
      <c r="H8" s="6"/>
      <c r="I8" s="3"/>
      <c r="J8" s="65"/>
      <c r="K8" s="8"/>
    </row>
    <row r="9" spans="1:11" ht="15.75">
      <c r="A9" s="11" t="s">
        <v>76</v>
      </c>
      <c r="B9" s="2" t="s">
        <v>9</v>
      </c>
      <c r="C9" s="6"/>
      <c r="D9" s="6"/>
      <c r="E9" s="6"/>
      <c r="F9" s="6"/>
      <c r="G9" s="6"/>
      <c r="H9" s="6"/>
      <c r="I9" s="6"/>
      <c r="J9" s="65"/>
      <c r="K9" s="8"/>
    </row>
    <row r="10" spans="1:11" ht="15.75">
      <c r="A10" s="11" t="s">
        <v>32</v>
      </c>
      <c r="B10" s="6" t="s">
        <v>188</v>
      </c>
      <c r="C10" s="6"/>
      <c r="D10" s="6"/>
      <c r="E10" s="6"/>
      <c r="F10" s="6"/>
      <c r="G10" s="6"/>
      <c r="H10" s="6"/>
      <c r="I10" s="6"/>
      <c r="J10" s="65"/>
      <c r="K10" s="8"/>
    </row>
    <row r="11" spans="1:11" ht="15.75">
      <c r="A11" s="106" t="s">
        <v>77</v>
      </c>
      <c r="B11" s="1" t="s">
        <v>53</v>
      </c>
      <c r="J11" s="64"/>
      <c r="K11" s="9"/>
    </row>
    <row r="12" spans="1:11" ht="15.75">
      <c r="A12" s="11" t="s">
        <v>78</v>
      </c>
      <c r="B12" s="60" t="s">
        <v>79</v>
      </c>
      <c r="C12" s="7"/>
      <c r="D12" s="7"/>
      <c r="E12" s="7"/>
      <c r="F12" s="7"/>
      <c r="G12" s="7"/>
      <c r="H12" s="7"/>
      <c r="I12" s="7"/>
      <c r="J12" s="65"/>
      <c r="K12" s="8"/>
    </row>
    <row r="13" spans="1:11" ht="15.75">
      <c r="A13" s="24" t="s">
        <v>32</v>
      </c>
      <c r="B13" s="1" t="s">
        <v>33</v>
      </c>
      <c r="C13"/>
      <c r="D13"/>
      <c r="E13"/>
      <c r="F13"/>
      <c r="G13"/>
      <c r="H13"/>
      <c r="I13"/>
      <c r="J13" s="66"/>
      <c r="K13" s="10"/>
    </row>
    <row r="14" spans="1:11" ht="15.75">
      <c r="A14" s="11" t="s">
        <v>80</v>
      </c>
      <c r="B14" s="6" t="s">
        <v>81</v>
      </c>
      <c r="C14" s="6"/>
      <c r="D14" s="6"/>
      <c r="E14" s="6"/>
      <c r="F14" s="6"/>
      <c r="G14" s="6"/>
      <c r="H14" s="6"/>
      <c r="I14" s="6"/>
      <c r="J14" s="65"/>
      <c r="K14" s="8"/>
    </row>
    <row r="15" spans="1:11" ht="15.75">
      <c r="A15" s="14" t="s">
        <v>82</v>
      </c>
      <c r="B15" s="44" t="s">
        <v>146</v>
      </c>
      <c r="C15" s="6"/>
      <c r="D15" s="6"/>
      <c r="E15" s="6"/>
      <c r="F15" s="6"/>
      <c r="G15" s="6"/>
      <c r="H15" s="6"/>
      <c r="I15" s="6"/>
      <c r="J15" s="65"/>
      <c r="K15" s="8"/>
    </row>
    <row r="16" spans="1:11" ht="15.75">
      <c r="A16" s="105" t="s">
        <v>83</v>
      </c>
      <c r="B16" s="6" t="s">
        <v>53</v>
      </c>
      <c r="C16" s="6"/>
      <c r="D16" s="6"/>
      <c r="E16" s="6"/>
      <c r="F16" s="6"/>
      <c r="G16" s="6"/>
      <c r="H16" s="6"/>
      <c r="I16" s="6"/>
      <c r="J16" s="65"/>
      <c r="K16" s="8"/>
    </row>
    <row r="17" spans="1:11" ht="15.75">
      <c r="A17" s="11" t="s">
        <v>84</v>
      </c>
      <c r="B17" s="6" t="s">
        <v>85</v>
      </c>
      <c r="C17" s="6"/>
      <c r="D17" s="6"/>
      <c r="E17" s="6"/>
      <c r="F17" s="6"/>
      <c r="G17" s="6"/>
      <c r="H17" s="6"/>
      <c r="I17" s="6"/>
      <c r="J17" s="65"/>
      <c r="K17" s="8"/>
    </row>
    <row r="18" spans="1:11" ht="15.75">
      <c r="A18" s="11" t="s">
        <v>30</v>
      </c>
      <c r="B18" s="6" t="s">
        <v>86</v>
      </c>
      <c r="C18" s="6"/>
      <c r="D18" s="6"/>
      <c r="E18" s="6"/>
      <c r="F18" s="6"/>
      <c r="G18" s="6"/>
      <c r="H18" s="6"/>
      <c r="I18" s="6"/>
      <c r="J18" s="65"/>
      <c r="K18" s="8"/>
    </row>
    <row r="19" spans="1:11" ht="15.75">
      <c r="A19" s="24" t="s">
        <v>32</v>
      </c>
      <c r="B19" s="1" t="s">
        <v>87</v>
      </c>
      <c r="J19" s="64"/>
      <c r="K19" s="9"/>
    </row>
    <row r="20" spans="1:11" ht="15.75">
      <c r="A20" s="11" t="s">
        <v>88</v>
      </c>
      <c r="B20" s="6" t="s">
        <v>147</v>
      </c>
      <c r="C20" s="6"/>
      <c r="D20" s="6"/>
      <c r="E20" s="86" t="e">
        <f>J28+8</f>
        <v>#VALUE!</v>
      </c>
      <c r="F20" s="6"/>
      <c r="G20" s="6"/>
      <c r="H20" s="6"/>
      <c r="I20" s="6"/>
      <c r="J20" s="65"/>
      <c r="K20" s="8"/>
    </row>
    <row r="21" spans="1:11" ht="15.75">
      <c r="A21" s="34" t="s">
        <v>132</v>
      </c>
      <c r="B21" s="61">
        <v>400</v>
      </c>
      <c r="C21" s="61">
        <v>500</v>
      </c>
      <c r="D21" s="61">
        <v>600</v>
      </c>
      <c r="E21" s="61">
        <v>700</v>
      </c>
      <c r="F21" s="61">
        <v>800</v>
      </c>
      <c r="G21" s="112" t="s">
        <v>127</v>
      </c>
      <c r="H21"/>
      <c r="I21" s="108"/>
      <c r="J21" s="65" t="s">
        <v>89</v>
      </c>
      <c r="K21" s="8"/>
    </row>
    <row r="22" spans="1:11" ht="15.75">
      <c r="A22" s="11" t="s">
        <v>220</v>
      </c>
      <c r="B22" s="5" t="s">
        <v>128</v>
      </c>
      <c r="C22" s="5" t="s">
        <v>210</v>
      </c>
      <c r="D22" s="5" t="s">
        <v>129</v>
      </c>
      <c r="E22" s="5" t="s">
        <v>121</v>
      </c>
      <c r="F22" s="5" t="s">
        <v>130</v>
      </c>
      <c r="G22" s="113" t="s">
        <v>42</v>
      </c>
      <c r="H22"/>
      <c r="I22"/>
      <c r="J22" s="65" t="s">
        <v>89</v>
      </c>
      <c r="K22" s="8"/>
    </row>
    <row r="23" spans="1:11" ht="15.75">
      <c r="A23" s="11" t="s">
        <v>221</v>
      </c>
      <c r="B23" s="5" t="s">
        <v>125</v>
      </c>
      <c r="C23" s="5" t="s">
        <v>214</v>
      </c>
      <c r="D23" s="5" t="s">
        <v>124</v>
      </c>
      <c r="E23" s="5" t="s">
        <v>123</v>
      </c>
      <c r="F23" s="5" t="s">
        <v>122</v>
      </c>
      <c r="G23" s="114" t="s">
        <v>137</v>
      </c>
      <c r="H23"/>
      <c r="I23"/>
      <c r="J23" s="65" t="s">
        <v>89</v>
      </c>
      <c r="K23" s="33"/>
    </row>
    <row r="24" spans="1:11" ht="15.75">
      <c r="A24" s="11" t="s">
        <v>219</v>
      </c>
      <c r="B24" s="5" t="s">
        <v>229</v>
      </c>
      <c r="C24" s="5" t="s">
        <v>225</v>
      </c>
      <c r="D24" s="5" t="s">
        <v>226</v>
      </c>
      <c r="E24" s="5" t="s">
        <v>227</v>
      </c>
      <c r="F24" s="5" t="s">
        <v>228</v>
      </c>
      <c r="G24" s="113" t="s">
        <v>218</v>
      </c>
      <c r="H24"/>
      <c r="I24"/>
      <c r="J24" s="65" t="e">
        <f>J22-J23</f>
        <v>#VALUE!</v>
      </c>
      <c r="K24" s="33"/>
    </row>
    <row r="25" spans="1:11" ht="15.75">
      <c r="A25" s="34" t="s">
        <v>222</v>
      </c>
      <c r="B25" s="4" t="s">
        <v>91</v>
      </c>
      <c r="C25" s="4" t="s">
        <v>211</v>
      </c>
      <c r="D25" s="4" t="s">
        <v>90</v>
      </c>
      <c r="E25" s="4" t="s">
        <v>90</v>
      </c>
      <c r="F25" s="4" t="s">
        <v>90</v>
      </c>
      <c r="G25" s="113" t="s">
        <v>42</v>
      </c>
      <c r="H25"/>
      <c r="I25"/>
      <c r="J25" s="65" t="s">
        <v>89</v>
      </c>
      <c r="K25" s="8"/>
    </row>
    <row r="26" spans="1:11" ht="15.75">
      <c r="A26" s="45" t="s">
        <v>223</v>
      </c>
      <c r="B26" s="4" t="s">
        <v>94</v>
      </c>
      <c r="C26" s="4" t="s">
        <v>213</v>
      </c>
      <c r="D26" s="4" t="s">
        <v>93</v>
      </c>
      <c r="E26" s="4" t="s">
        <v>92</v>
      </c>
      <c r="F26" s="4" t="s">
        <v>92</v>
      </c>
      <c r="G26" s="113" t="s">
        <v>42</v>
      </c>
      <c r="H26"/>
      <c r="I26"/>
      <c r="J26" s="65" t="s">
        <v>89</v>
      </c>
      <c r="K26" s="8"/>
    </row>
    <row r="27" spans="1:11" ht="15.75">
      <c r="A27" s="11" t="s">
        <v>39</v>
      </c>
      <c r="B27"/>
      <c r="C27" s="41" t="s">
        <v>95</v>
      </c>
      <c r="D27" s="33"/>
      <c r="E27" s="42"/>
      <c r="F27"/>
      <c r="G27" s="58" t="s">
        <v>99</v>
      </c>
      <c r="H27" s="37"/>
      <c r="I27" s="30"/>
      <c r="J27" s="67"/>
      <c r="K27" s="40"/>
    </row>
    <row r="28" spans="1:11" ht="15.75">
      <c r="A28" s="11" t="s">
        <v>96</v>
      </c>
      <c r="B28" s="5" t="s">
        <v>217</v>
      </c>
      <c r="C28" s="5" t="s">
        <v>212</v>
      </c>
      <c r="D28" s="5" t="s">
        <v>98</v>
      </c>
      <c r="E28" s="5" t="s">
        <v>126</v>
      </c>
      <c r="F28" s="5" t="s">
        <v>97</v>
      </c>
      <c r="G28" s="36" t="s">
        <v>42</v>
      </c>
      <c r="J28" s="65" t="s">
        <v>89</v>
      </c>
      <c r="K28" s="8"/>
    </row>
    <row r="29" spans="1:13" ht="15.75">
      <c r="A29" s="49" t="s">
        <v>100</v>
      </c>
      <c r="B29" s="87" t="e">
        <f>J28-0.25</f>
        <v>#VALUE!</v>
      </c>
      <c r="C29"/>
      <c r="D29" s="54" t="s">
        <v>101</v>
      </c>
      <c r="E29" s="43" t="s">
        <v>89</v>
      </c>
      <c r="G29" s="59" t="s">
        <v>102</v>
      </c>
      <c r="H29" s="38"/>
      <c r="I29" s="32" t="s">
        <v>89</v>
      </c>
      <c r="J29" s="68" t="s">
        <v>89</v>
      </c>
      <c r="K29" s="39"/>
      <c r="M29"/>
    </row>
    <row r="30" spans="1:13" ht="15.75">
      <c r="A30" s="81" t="s">
        <v>103</v>
      </c>
      <c r="B30" s="82" t="e">
        <f>J28*0.8</f>
        <v>#VALUE!</v>
      </c>
      <c r="C30" s="7"/>
      <c r="D30" s="51" t="s">
        <v>104</v>
      </c>
      <c r="E30" s="53" t="s">
        <v>105</v>
      </c>
      <c r="J30" s="69" t="s">
        <v>89</v>
      </c>
      <c r="K30" s="8"/>
      <c r="M30"/>
    </row>
    <row r="31" spans="1:13" ht="16.5" thickBot="1">
      <c r="A31" s="50" t="s">
        <v>106</v>
      </c>
      <c r="B31" s="82" t="e">
        <f>J28*0.4</f>
        <v>#VALUE!</v>
      </c>
      <c r="C31" s="7"/>
      <c r="D31" s="51" t="s">
        <v>107</v>
      </c>
      <c r="E31" s="53" t="s">
        <v>108</v>
      </c>
      <c r="H31" s="1" t="s">
        <v>89</v>
      </c>
      <c r="J31" s="70" t="s">
        <v>89</v>
      </c>
      <c r="K31" s="9"/>
      <c r="M31"/>
    </row>
    <row r="32" spans="1:13" ht="16.5" thickBot="1">
      <c r="A32" s="46" t="s">
        <v>109</v>
      </c>
      <c r="B32" s="83"/>
      <c r="C32" s="7"/>
      <c r="D32" s="88" t="s">
        <v>148</v>
      </c>
      <c r="E32" s="53" t="s">
        <v>89</v>
      </c>
      <c r="I32" s="115" t="s">
        <v>42</v>
      </c>
      <c r="J32" s="79" t="s">
        <v>89</v>
      </c>
      <c r="K32" s="8"/>
      <c r="M32"/>
    </row>
    <row r="33" spans="1:13" ht="15.75">
      <c r="A33" s="47" t="s">
        <v>110</v>
      </c>
      <c r="B33" s="82" t="e">
        <f>J28*0.9</f>
        <v>#VALUE!</v>
      </c>
      <c r="C33" s="7"/>
      <c r="D33" s="51" t="s">
        <v>111</v>
      </c>
      <c r="E33" s="53" t="s">
        <v>108</v>
      </c>
      <c r="F33" s="52" t="s">
        <v>112</v>
      </c>
      <c r="G33"/>
      <c r="H33" s="72" t="s">
        <v>138</v>
      </c>
      <c r="I33" s="84" t="e">
        <f>J23/2</f>
        <v>#VALUE!</v>
      </c>
      <c r="J33" s="79" t="s">
        <v>89</v>
      </c>
      <c r="K33" s="8"/>
      <c r="M33"/>
    </row>
    <row r="34" spans="1:11" ht="16.5" thickBot="1">
      <c r="A34" s="48" t="s">
        <v>113</v>
      </c>
      <c r="B34" s="82" t="e">
        <f>J28*0.9</f>
        <v>#VALUE!</v>
      </c>
      <c r="C34" s="7"/>
      <c r="D34" s="51" t="s">
        <v>114</v>
      </c>
      <c r="E34" s="53" t="s">
        <v>108</v>
      </c>
      <c r="F34" s="52" t="s">
        <v>115</v>
      </c>
      <c r="G34"/>
      <c r="H34" s="72" t="s">
        <v>139</v>
      </c>
      <c r="I34" s="85" t="e">
        <f>(J22-J23)/2</f>
        <v>#VALUE!</v>
      </c>
      <c r="J34" s="80" t="s">
        <v>89</v>
      </c>
      <c r="K34" s="10"/>
    </row>
    <row r="35" spans="1:11" ht="15.75">
      <c r="A35" s="46" t="s">
        <v>116</v>
      </c>
      <c r="B35" s="2" t="s">
        <v>117</v>
      </c>
      <c r="C35" s="6"/>
      <c r="D35" s="6"/>
      <c r="E35" s="6"/>
      <c r="F35" s="6"/>
      <c r="G35" s="6"/>
      <c r="H35" s="6"/>
      <c r="I35" s="19"/>
      <c r="J35" s="65" t="s">
        <v>89</v>
      </c>
      <c r="K35" s="3"/>
    </row>
    <row r="36" spans="1:3" ht="15.75">
      <c r="A36" s="56" t="s">
        <v>118</v>
      </c>
      <c r="B36" s="55" t="s">
        <v>119</v>
      </c>
      <c r="C36" s="57" t="s">
        <v>120</v>
      </c>
    </row>
    <row r="37" spans="3:10" ht="12.75">
      <c r="C37" s="57" t="s">
        <v>131</v>
      </c>
      <c r="J37" s="71"/>
    </row>
    <row r="38" spans="2:5" ht="15.75">
      <c r="B38" s="16"/>
      <c r="C38" s="17"/>
      <c r="E38" s="1" t="s">
        <v>89</v>
      </c>
    </row>
    <row r="39" spans="1:6" ht="15.75">
      <c r="A39" s="1" t="s">
        <v>18</v>
      </c>
      <c r="B39" s="18"/>
      <c r="C39" s="19"/>
      <c r="E39" s="1" t="s">
        <v>133</v>
      </c>
      <c r="F39" s="1" t="s">
        <v>134</v>
      </c>
    </row>
    <row r="41" spans="1:9" ht="15.75">
      <c r="A41" s="1" t="s">
        <v>19</v>
      </c>
      <c r="B41" s="20"/>
      <c r="C41" s="20"/>
      <c r="D41" s="20"/>
      <c r="E41" s="20"/>
      <c r="F41" s="20"/>
      <c r="G41" s="20"/>
      <c r="H41" s="20"/>
      <c r="I41" s="20"/>
    </row>
    <row r="43" spans="1:9" ht="15.75">
      <c r="A43" s="1" t="s">
        <v>20</v>
      </c>
      <c r="B43" s="20"/>
      <c r="C43" s="20"/>
      <c r="D43" s="20"/>
      <c r="E43" s="20"/>
      <c r="F43" s="20"/>
      <c r="G43" s="20"/>
      <c r="H43" s="20"/>
      <c r="I43" s="20"/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Header>&amp;CREDSKAPSKONTROLL</oddHeader>
    <oddFooter>&amp;CI enlighet med 
IAAF Competition Rules 2014-2015
SFIF:s Tävlingsregler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25">
      <selection activeCell="C41" sqref="C41"/>
    </sheetView>
  </sheetViews>
  <sheetFormatPr defaultColWidth="9.140625" defaultRowHeight="12.75"/>
  <cols>
    <col min="1" max="1" width="17.8515625" style="1" customWidth="1"/>
    <col min="2" max="10" width="6.00390625" style="1" customWidth="1"/>
    <col min="11" max="11" width="9.8515625" style="62" customWidth="1"/>
    <col min="12" max="12" width="4.8515625" style="1" customWidth="1"/>
    <col min="13" max="16384" width="9.140625" style="1" customWidth="1"/>
  </cols>
  <sheetData>
    <row r="1" spans="1:12" ht="30.75" thickBot="1">
      <c r="A1" s="21" t="s">
        <v>194</v>
      </c>
      <c r="J1" s="73"/>
      <c r="K1" s="74"/>
      <c r="L1" s="75"/>
    </row>
    <row r="2" spans="2:12" ht="16.5" thickBot="1">
      <c r="B2" s="29"/>
      <c r="C2" s="30"/>
      <c r="J2" s="76"/>
      <c r="K2" s="77" t="s">
        <v>140</v>
      </c>
      <c r="L2" s="78"/>
    </row>
    <row r="3" spans="1:3" ht="15.75">
      <c r="A3" s="1" t="s">
        <v>1</v>
      </c>
      <c r="B3" s="31"/>
      <c r="C3" s="32"/>
    </row>
    <row r="5" spans="1:12" s="15" customFormat="1" ht="15.75">
      <c r="A5" s="22" t="s">
        <v>2</v>
      </c>
      <c r="B5" s="23" t="s">
        <v>3</v>
      </c>
      <c r="C5" s="35"/>
      <c r="D5" s="13"/>
      <c r="E5" s="12"/>
      <c r="F5" s="12"/>
      <c r="G5" s="12"/>
      <c r="H5" s="12"/>
      <c r="I5" s="12"/>
      <c r="J5" s="12"/>
      <c r="K5" s="63" t="s">
        <v>4</v>
      </c>
      <c r="L5" s="11" t="s">
        <v>5</v>
      </c>
    </row>
    <row r="6" spans="1:12" ht="15.75">
      <c r="A6" s="24" t="s">
        <v>52</v>
      </c>
      <c r="B6" s="1" t="s">
        <v>53</v>
      </c>
      <c r="K6" s="64"/>
      <c r="L6" s="9"/>
    </row>
    <row r="7" spans="1:12" ht="15.75">
      <c r="A7" s="11" t="s">
        <v>30</v>
      </c>
      <c r="B7" s="2" t="s">
        <v>197</v>
      </c>
      <c r="C7" s="6"/>
      <c r="D7" s="6"/>
      <c r="E7" s="6"/>
      <c r="F7" s="6"/>
      <c r="G7" s="6"/>
      <c r="H7" s="6"/>
      <c r="I7" s="6"/>
      <c r="J7" s="3"/>
      <c r="K7" s="65"/>
      <c r="L7" s="8"/>
    </row>
    <row r="8" spans="1:12" ht="15.75">
      <c r="A8" s="11" t="s">
        <v>32</v>
      </c>
      <c r="B8" s="6" t="s">
        <v>198</v>
      </c>
      <c r="C8" s="6"/>
      <c r="D8" s="6"/>
      <c r="E8" s="6"/>
      <c r="F8" s="6"/>
      <c r="G8" s="6"/>
      <c r="H8" s="6"/>
      <c r="I8" s="6"/>
      <c r="J8" s="6"/>
      <c r="K8" s="65"/>
      <c r="L8" s="8"/>
    </row>
    <row r="9" spans="1:12" ht="15.75">
      <c r="A9" s="11" t="s">
        <v>199</v>
      </c>
      <c r="B9" s="6" t="s">
        <v>53</v>
      </c>
      <c r="C9" s="7"/>
      <c r="D9" s="7"/>
      <c r="E9" s="7"/>
      <c r="F9" s="7"/>
      <c r="G9" s="7"/>
      <c r="H9" s="7"/>
      <c r="I9" s="7"/>
      <c r="J9" s="7"/>
      <c r="K9" s="65"/>
      <c r="L9" s="8"/>
    </row>
    <row r="10" spans="1:12" ht="15.75">
      <c r="A10" s="24" t="s">
        <v>30</v>
      </c>
      <c r="B10" s="6" t="s">
        <v>202</v>
      </c>
      <c r="C10"/>
      <c r="D10"/>
      <c r="E10"/>
      <c r="F10"/>
      <c r="G10"/>
      <c r="H10"/>
      <c r="I10"/>
      <c r="J10"/>
      <c r="K10" s="66"/>
      <c r="L10" s="10"/>
    </row>
    <row r="11" spans="1:12" ht="15.75">
      <c r="A11" s="11" t="s">
        <v>61</v>
      </c>
      <c r="B11" s="6" t="s">
        <v>62</v>
      </c>
      <c r="C11" s="6"/>
      <c r="D11" s="6"/>
      <c r="E11" s="6"/>
      <c r="F11" s="6"/>
      <c r="G11" s="6"/>
      <c r="H11" s="6"/>
      <c r="I11" s="6"/>
      <c r="J11" s="6"/>
      <c r="K11" s="65"/>
      <c r="L11" s="8"/>
    </row>
    <row r="12" spans="1:12" ht="15.75">
      <c r="A12" s="11" t="s">
        <v>32</v>
      </c>
      <c r="B12" s="6" t="s">
        <v>200</v>
      </c>
      <c r="C12" s="6"/>
      <c r="D12" s="6"/>
      <c r="E12" s="6"/>
      <c r="F12" s="6"/>
      <c r="G12" s="6"/>
      <c r="H12" s="6"/>
      <c r="I12" s="6"/>
      <c r="J12" s="6"/>
      <c r="K12" s="65"/>
      <c r="L12" s="8"/>
    </row>
    <row r="13" spans="1:12" ht="15.75">
      <c r="A13" s="11" t="s">
        <v>64</v>
      </c>
      <c r="B13" s="6" t="s">
        <v>201</v>
      </c>
      <c r="C13" s="6"/>
      <c r="D13" s="6"/>
      <c r="E13" s="6"/>
      <c r="F13" s="6"/>
      <c r="G13" s="6"/>
      <c r="H13" s="6"/>
      <c r="I13" s="6"/>
      <c r="J13" s="6"/>
      <c r="K13" s="65"/>
      <c r="L13" s="8"/>
    </row>
    <row r="14" spans="1:12" ht="15.75">
      <c r="A14" s="11" t="s">
        <v>203</v>
      </c>
      <c r="B14" s="6" t="s">
        <v>224</v>
      </c>
      <c r="C14" s="6"/>
      <c r="D14" s="6"/>
      <c r="E14" s="6"/>
      <c r="F14" s="6"/>
      <c r="G14" s="6"/>
      <c r="H14" s="6"/>
      <c r="I14" s="6"/>
      <c r="J14" s="6"/>
      <c r="K14" s="65"/>
      <c r="L14" s="8"/>
    </row>
    <row r="15" spans="1:12" ht="15.75">
      <c r="A15" s="24" t="s">
        <v>66</v>
      </c>
      <c r="B15" s="1" t="s">
        <v>53</v>
      </c>
      <c r="K15" s="64"/>
      <c r="L15" s="9"/>
    </row>
    <row r="16" spans="1:12" ht="15.75">
      <c r="A16" s="11" t="s">
        <v>30</v>
      </c>
      <c r="B16" s="6" t="s">
        <v>204</v>
      </c>
      <c r="C16" s="6"/>
      <c r="D16" s="6"/>
      <c r="E16" s="6"/>
      <c r="F16" s="6"/>
      <c r="G16" s="6"/>
      <c r="H16" s="6"/>
      <c r="I16" s="6"/>
      <c r="J16" s="6"/>
      <c r="K16" s="65"/>
      <c r="L16" s="8"/>
    </row>
    <row r="17" spans="1:12" ht="15.75">
      <c r="A17" s="24" t="s">
        <v>32</v>
      </c>
      <c r="B17" s="6" t="s">
        <v>206</v>
      </c>
      <c r="C17" s="6"/>
      <c r="D17" s="6"/>
      <c r="E17" s="6"/>
      <c r="F17" s="6"/>
      <c r="G17" s="6"/>
      <c r="H17" s="6"/>
      <c r="I17" s="6"/>
      <c r="J17" s="6"/>
      <c r="K17" s="64"/>
      <c r="L17" s="9"/>
    </row>
    <row r="18" spans="1:12" ht="15.75">
      <c r="A18" s="11" t="s">
        <v>68</v>
      </c>
      <c r="B18" s="1" t="s">
        <v>205</v>
      </c>
      <c r="E18" s="89" t="s">
        <v>149</v>
      </c>
      <c r="K18" s="65"/>
      <c r="L18" s="8"/>
    </row>
    <row r="19" spans="1:12" ht="15.75">
      <c r="A19" s="11" t="s">
        <v>69</v>
      </c>
      <c r="B19" s="6" t="s">
        <v>207</v>
      </c>
      <c r="C19" s="6"/>
      <c r="D19" s="6"/>
      <c r="E19" s="6"/>
      <c r="F19" s="6"/>
      <c r="G19" s="6"/>
      <c r="H19" s="6"/>
      <c r="I19" s="6"/>
      <c r="J19" s="6"/>
      <c r="K19" s="65"/>
      <c r="L19" s="8"/>
    </row>
    <row r="20" spans="1:12" ht="15.75">
      <c r="A20" s="11" t="s">
        <v>71</v>
      </c>
      <c r="B20" s="6" t="s">
        <v>192</v>
      </c>
      <c r="C20" s="7"/>
      <c r="D20" s="7"/>
      <c r="E20" s="7"/>
      <c r="F20" s="7"/>
      <c r="G20" s="7"/>
      <c r="H20" s="7"/>
      <c r="I20" s="7"/>
      <c r="J20" s="7"/>
      <c r="K20" s="65"/>
      <c r="L20" s="33"/>
    </row>
    <row r="21" spans="1:12" ht="15.75">
      <c r="A21" s="34" t="s">
        <v>132</v>
      </c>
      <c r="B21" s="107">
        <v>4</v>
      </c>
      <c r="C21" s="107">
        <v>5.45</v>
      </c>
      <c r="D21" s="107">
        <v>7.26</v>
      </c>
      <c r="E21" s="107">
        <v>9.08</v>
      </c>
      <c r="F21" s="107">
        <v>11.34</v>
      </c>
      <c r="G21" s="107">
        <v>15</v>
      </c>
      <c r="H21" s="107">
        <v>15.88</v>
      </c>
      <c r="I21" s="107">
        <v>18.88</v>
      </c>
      <c r="J21" s="109" t="s">
        <v>196</v>
      </c>
      <c r="K21" s="65"/>
      <c r="L21" s="8"/>
    </row>
    <row r="22" spans="1:12" ht="15.75">
      <c r="A22" s="11" t="s">
        <v>195</v>
      </c>
      <c r="B22" s="5">
        <v>406</v>
      </c>
      <c r="C22" s="5">
        <v>406</v>
      </c>
      <c r="D22" s="5">
        <v>406</v>
      </c>
      <c r="E22" s="5">
        <v>406</v>
      </c>
      <c r="F22" s="5">
        <v>406</v>
      </c>
      <c r="G22" s="5">
        <v>406</v>
      </c>
      <c r="H22" s="5">
        <v>406</v>
      </c>
      <c r="I22" s="5">
        <v>406</v>
      </c>
      <c r="J22" s="110" t="s">
        <v>42</v>
      </c>
      <c r="K22" s="65"/>
      <c r="L22" s="8"/>
    </row>
    <row r="23" spans="1:10" ht="15.75">
      <c r="A23" s="111" t="s">
        <v>238</v>
      </c>
      <c r="J23" s="111"/>
    </row>
    <row r="24" spans="1:12" ht="15.75" customHeight="1">
      <c r="A24" s="11" t="s">
        <v>72</v>
      </c>
      <c r="B24" s="5" t="s">
        <v>16</v>
      </c>
      <c r="C24" s="5" t="s">
        <v>15</v>
      </c>
      <c r="D24" s="5" t="s">
        <v>13</v>
      </c>
      <c r="E24" s="5" t="s">
        <v>240</v>
      </c>
      <c r="F24" s="5" t="s">
        <v>241</v>
      </c>
      <c r="G24" s="5" t="s">
        <v>89</v>
      </c>
      <c r="H24" s="5" t="s">
        <v>242</v>
      </c>
      <c r="I24" s="5" t="s">
        <v>89</v>
      </c>
      <c r="J24" s="110" t="s">
        <v>42</v>
      </c>
      <c r="K24" s="65"/>
      <c r="L24" s="8"/>
    </row>
    <row r="25" spans="1:10" ht="15.75" customHeight="1">
      <c r="A25" s="111" t="s">
        <v>239</v>
      </c>
      <c r="J25" s="111"/>
    </row>
    <row r="26" spans="1:12" ht="15.75" customHeight="1">
      <c r="A26" s="11" t="s">
        <v>72</v>
      </c>
      <c r="B26" s="5" t="s">
        <v>16</v>
      </c>
      <c r="C26" s="5" t="s">
        <v>233</v>
      </c>
      <c r="D26" s="5" t="s">
        <v>234</v>
      </c>
      <c r="E26" s="5" t="s">
        <v>235</v>
      </c>
      <c r="F26" s="5" t="s">
        <v>236</v>
      </c>
      <c r="G26" s="5" t="s">
        <v>89</v>
      </c>
      <c r="H26" s="5" t="s">
        <v>237</v>
      </c>
      <c r="I26" s="5" t="s">
        <v>89</v>
      </c>
      <c r="J26" s="110" t="s">
        <v>42</v>
      </c>
      <c r="K26" s="65"/>
      <c r="L26" s="8"/>
    </row>
    <row r="27" spans="1:2" ht="15.75">
      <c r="A27" s="1" t="s">
        <v>133</v>
      </c>
      <c r="B27" s="1" t="s">
        <v>134</v>
      </c>
    </row>
    <row r="29" spans="2:3" ht="15.75">
      <c r="B29" s="16"/>
      <c r="C29" s="17"/>
    </row>
    <row r="30" spans="1:3" ht="15.75">
      <c r="A30" s="1" t="s">
        <v>18</v>
      </c>
      <c r="B30" s="18"/>
      <c r="C30" s="19"/>
    </row>
    <row r="32" spans="1:10" ht="15.75">
      <c r="A32" s="1" t="s">
        <v>19</v>
      </c>
      <c r="B32" s="20"/>
      <c r="C32" s="20"/>
      <c r="D32" s="20"/>
      <c r="E32" s="20"/>
      <c r="F32" s="20"/>
      <c r="G32" s="20"/>
      <c r="H32" s="20"/>
      <c r="I32" s="20"/>
      <c r="J32" s="20"/>
    </row>
    <row r="34" spans="1:10" ht="15.75">
      <c r="A34" s="1" t="s">
        <v>20</v>
      </c>
      <c r="B34" s="20"/>
      <c r="C34" s="20"/>
      <c r="D34" s="20"/>
      <c r="E34" s="20"/>
      <c r="F34" s="20"/>
      <c r="G34" s="20"/>
      <c r="H34" s="20"/>
      <c r="I34" s="20"/>
      <c r="J34" s="20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&amp;CREDSKAPSKONTROLL</oddHeader>
    <oddFooter>&amp;CI enlighet med 
SFIF:s Tävlingsregler 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7"/>
  <sheetViews>
    <sheetView workbookViewId="0" topLeftCell="A1">
      <selection activeCell="L14" sqref="L14"/>
    </sheetView>
  </sheetViews>
  <sheetFormatPr defaultColWidth="9.140625" defaultRowHeight="12.75"/>
  <cols>
    <col min="1" max="1" width="10.140625" style="92" customWidth="1"/>
    <col min="2" max="8" width="10.140625" style="97" customWidth="1"/>
  </cols>
  <sheetData>
    <row r="1" spans="1:8" ht="12.75">
      <c r="A1" s="93" t="s">
        <v>153</v>
      </c>
      <c r="H1" s="98" t="s">
        <v>173</v>
      </c>
    </row>
    <row r="2" ht="12.75">
      <c r="A2" s="93" t="s">
        <v>154</v>
      </c>
    </row>
    <row r="3" ht="12.75">
      <c r="A3" s="93" t="s">
        <v>73</v>
      </c>
    </row>
    <row r="4" ht="12.75">
      <c r="A4" s="96" t="s">
        <v>174</v>
      </c>
    </row>
    <row r="5" spans="1:8" ht="12.75">
      <c r="A5" s="94" t="s">
        <v>155</v>
      </c>
      <c r="B5" s="99" t="s">
        <v>157</v>
      </c>
      <c r="C5" s="99" t="s">
        <v>165</v>
      </c>
      <c r="D5" s="99" t="s">
        <v>167</v>
      </c>
      <c r="E5" s="99" t="s">
        <v>179</v>
      </c>
      <c r="F5" s="99" t="s">
        <v>169</v>
      </c>
      <c r="G5" s="99" t="s">
        <v>167</v>
      </c>
      <c r="H5" s="99" t="s">
        <v>172</v>
      </c>
    </row>
    <row r="6" spans="1:8" ht="12.75">
      <c r="A6" s="94" t="s">
        <v>156</v>
      </c>
      <c r="B6" s="99" t="s">
        <v>156</v>
      </c>
      <c r="C6" s="99" t="s">
        <v>166</v>
      </c>
      <c r="D6" s="99" t="s">
        <v>168</v>
      </c>
      <c r="E6" s="98" t="s">
        <v>180</v>
      </c>
      <c r="F6" s="99" t="s">
        <v>170</v>
      </c>
      <c r="G6" s="99" t="s">
        <v>171</v>
      </c>
      <c r="H6" s="99"/>
    </row>
    <row r="7" spans="1:8" s="101" customFormat="1" ht="12.75">
      <c r="A7" s="95"/>
      <c r="B7" s="98"/>
      <c r="C7" s="98" t="s">
        <v>160</v>
      </c>
      <c r="D7" s="98" t="s">
        <v>161</v>
      </c>
      <c r="E7" s="103" t="s">
        <v>181</v>
      </c>
      <c r="F7" s="98" t="s">
        <v>163</v>
      </c>
      <c r="G7" s="98" t="s">
        <v>164</v>
      </c>
      <c r="H7" s="98"/>
    </row>
    <row r="8" spans="1:8" s="101" customFormat="1" ht="12.75">
      <c r="A8" s="95" t="s">
        <v>158</v>
      </c>
      <c r="B8" s="98" t="s">
        <v>159</v>
      </c>
      <c r="C8" s="98" t="s">
        <v>162</v>
      </c>
      <c r="D8" s="98" t="s">
        <v>162</v>
      </c>
      <c r="E8" s="98" t="s">
        <v>182</v>
      </c>
      <c r="F8" s="98" t="s">
        <v>162</v>
      </c>
      <c r="G8" s="98" t="s">
        <v>162</v>
      </c>
      <c r="H8" s="98" t="s">
        <v>89</v>
      </c>
    </row>
    <row r="9" spans="1:8" ht="12.75">
      <c r="A9" s="100">
        <v>30</v>
      </c>
      <c r="B9" s="97">
        <f>A9-0.25</f>
        <v>29.75</v>
      </c>
      <c r="C9" s="97">
        <f>A9*0.9</f>
        <v>27</v>
      </c>
      <c r="D9" s="97">
        <f>A9*0.8</f>
        <v>24</v>
      </c>
      <c r="E9" s="97">
        <f>A9+8</f>
        <v>38</v>
      </c>
      <c r="F9" s="97">
        <f aca="true" t="shared" si="0" ref="F9:F40">A9*0.9</f>
        <v>27</v>
      </c>
      <c r="G9" s="97">
        <f aca="true" t="shared" si="1" ref="G9:G40">A9*0.4</f>
        <v>12</v>
      </c>
      <c r="H9" s="97">
        <v>3.5</v>
      </c>
    </row>
    <row r="10" spans="1:8" ht="12.75">
      <c r="A10" s="100">
        <v>29.9</v>
      </c>
      <c r="B10" s="97">
        <f aca="true" t="shared" si="2" ref="B10:B59">A10-0.25</f>
        <v>29.65</v>
      </c>
      <c r="C10" s="97">
        <f aca="true" t="shared" si="3" ref="C10:C59">A10*0.9</f>
        <v>26.91</v>
      </c>
      <c r="D10" s="97">
        <f aca="true" t="shared" si="4" ref="D10:D59">A10*0.8</f>
        <v>23.92</v>
      </c>
      <c r="E10" s="97">
        <f aca="true" t="shared" si="5" ref="E10:E59">A10+8</f>
        <v>37.9</v>
      </c>
      <c r="F10" s="97">
        <f t="shared" si="0"/>
        <v>26.91</v>
      </c>
      <c r="G10" s="97">
        <f t="shared" si="1"/>
        <v>11.96</v>
      </c>
      <c r="H10" s="97">
        <v>3.5</v>
      </c>
    </row>
    <row r="11" spans="1:8" ht="12.75">
      <c r="A11" s="100">
        <v>29.8</v>
      </c>
      <c r="B11" s="97">
        <f t="shared" si="2"/>
        <v>29.55</v>
      </c>
      <c r="C11" s="97">
        <f t="shared" si="3"/>
        <v>26.82</v>
      </c>
      <c r="D11" s="97">
        <f t="shared" si="4"/>
        <v>23.840000000000003</v>
      </c>
      <c r="E11" s="97">
        <f t="shared" si="5"/>
        <v>37.8</v>
      </c>
      <c r="F11" s="97">
        <f t="shared" si="0"/>
        <v>26.82</v>
      </c>
      <c r="G11" s="97">
        <f t="shared" si="1"/>
        <v>11.920000000000002</v>
      </c>
      <c r="H11" s="97">
        <v>3.5</v>
      </c>
    </row>
    <row r="12" spans="1:8" ht="12.75">
      <c r="A12" s="100">
        <v>29.7</v>
      </c>
      <c r="B12" s="97">
        <f t="shared" si="2"/>
        <v>29.45</v>
      </c>
      <c r="C12" s="97">
        <f t="shared" si="3"/>
        <v>26.73</v>
      </c>
      <c r="D12" s="97">
        <f t="shared" si="4"/>
        <v>23.76</v>
      </c>
      <c r="E12" s="97">
        <f t="shared" si="5"/>
        <v>37.7</v>
      </c>
      <c r="F12" s="97">
        <f t="shared" si="0"/>
        <v>26.73</v>
      </c>
      <c r="G12" s="97">
        <f t="shared" si="1"/>
        <v>11.88</v>
      </c>
      <c r="H12" s="97">
        <v>3.5</v>
      </c>
    </row>
    <row r="13" spans="1:8" ht="12.75">
      <c r="A13" s="100">
        <v>29.6</v>
      </c>
      <c r="B13" s="97">
        <f t="shared" si="2"/>
        <v>29.35</v>
      </c>
      <c r="C13" s="97">
        <f t="shared" si="3"/>
        <v>26.64</v>
      </c>
      <c r="D13" s="97">
        <f t="shared" si="4"/>
        <v>23.680000000000003</v>
      </c>
      <c r="E13" s="97">
        <f t="shared" si="5"/>
        <v>37.6</v>
      </c>
      <c r="F13" s="97">
        <f t="shared" si="0"/>
        <v>26.64</v>
      </c>
      <c r="G13" s="97">
        <f t="shared" si="1"/>
        <v>11.840000000000002</v>
      </c>
      <c r="H13" s="97">
        <v>3.5</v>
      </c>
    </row>
    <row r="14" spans="1:8" ht="12.75">
      <c r="A14" s="100">
        <v>29.5</v>
      </c>
      <c r="B14" s="97">
        <f t="shared" si="2"/>
        <v>29.25</v>
      </c>
      <c r="C14" s="97">
        <f t="shared" si="3"/>
        <v>26.55</v>
      </c>
      <c r="D14" s="97">
        <f t="shared" si="4"/>
        <v>23.6</v>
      </c>
      <c r="E14" s="97">
        <f t="shared" si="5"/>
        <v>37.5</v>
      </c>
      <c r="F14" s="97">
        <f t="shared" si="0"/>
        <v>26.55</v>
      </c>
      <c r="G14" s="97">
        <f t="shared" si="1"/>
        <v>11.8</v>
      </c>
      <c r="H14" s="97">
        <v>3.5</v>
      </c>
    </row>
    <row r="15" spans="1:8" ht="12.75">
      <c r="A15" s="100">
        <v>29.4</v>
      </c>
      <c r="B15" s="97">
        <f t="shared" si="2"/>
        <v>29.15</v>
      </c>
      <c r="C15" s="97">
        <f t="shared" si="3"/>
        <v>26.46</v>
      </c>
      <c r="D15" s="97">
        <f t="shared" si="4"/>
        <v>23.52</v>
      </c>
      <c r="E15" s="97">
        <f t="shared" si="5"/>
        <v>37.4</v>
      </c>
      <c r="F15" s="97">
        <f t="shared" si="0"/>
        <v>26.46</v>
      </c>
      <c r="G15" s="97">
        <f t="shared" si="1"/>
        <v>11.76</v>
      </c>
      <c r="H15" s="97">
        <v>3.5</v>
      </c>
    </row>
    <row r="16" spans="1:8" ht="12.75">
      <c r="A16" s="100">
        <v>29.3</v>
      </c>
      <c r="B16" s="97">
        <f t="shared" si="2"/>
        <v>29.05</v>
      </c>
      <c r="C16" s="97">
        <f t="shared" si="3"/>
        <v>26.37</v>
      </c>
      <c r="D16" s="97">
        <f t="shared" si="4"/>
        <v>23.44</v>
      </c>
      <c r="E16" s="97">
        <f t="shared" si="5"/>
        <v>37.3</v>
      </c>
      <c r="F16" s="97">
        <f t="shared" si="0"/>
        <v>26.37</v>
      </c>
      <c r="G16" s="97">
        <f t="shared" si="1"/>
        <v>11.72</v>
      </c>
      <c r="H16" s="97">
        <v>3.5</v>
      </c>
    </row>
    <row r="17" spans="1:8" ht="12.75">
      <c r="A17" s="100">
        <v>29.2</v>
      </c>
      <c r="B17" s="97">
        <f t="shared" si="2"/>
        <v>28.95</v>
      </c>
      <c r="C17" s="97">
        <f t="shared" si="3"/>
        <v>26.28</v>
      </c>
      <c r="D17" s="97">
        <f t="shared" si="4"/>
        <v>23.36</v>
      </c>
      <c r="E17" s="97">
        <f t="shared" si="5"/>
        <v>37.2</v>
      </c>
      <c r="F17" s="97">
        <f t="shared" si="0"/>
        <v>26.28</v>
      </c>
      <c r="G17" s="97">
        <f t="shared" si="1"/>
        <v>11.68</v>
      </c>
      <c r="H17" s="97">
        <v>3.5</v>
      </c>
    </row>
    <row r="18" spans="1:8" ht="12.75">
      <c r="A18" s="100">
        <v>29.1</v>
      </c>
      <c r="B18" s="97">
        <f t="shared" si="2"/>
        <v>28.85</v>
      </c>
      <c r="C18" s="97">
        <f t="shared" si="3"/>
        <v>26.19</v>
      </c>
      <c r="D18" s="97">
        <f t="shared" si="4"/>
        <v>23.28</v>
      </c>
      <c r="E18" s="97">
        <f t="shared" si="5"/>
        <v>37.1</v>
      </c>
      <c r="F18" s="97">
        <f t="shared" si="0"/>
        <v>26.19</v>
      </c>
      <c r="G18" s="97">
        <f t="shared" si="1"/>
        <v>11.64</v>
      </c>
      <c r="H18" s="97">
        <v>3.5</v>
      </c>
    </row>
    <row r="19" spans="1:8" ht="12.75">
      <c r="A19" s="100">
        <v>29</v>
      </c>
      <c r="B19" s="97">
        <f t="shared" si="2"/>
        <v>28.75</v>
      </c>
      <c r="C19" s="97">
        <f t="shared" si="3"/>
        <v>26.1</v>
      </c>
      <c r="D19" s="97">
        <f t="shared" si="4"/>
        <v>23.200000000000003</v>
      </c>
      <c r="E19" s="97">
        <f t="shared" si="5"/>
        <v>37</v>
      </c>
      <c r="F19" s="97">
        <f t="shared" si="0"/>
        <v>26.1</v>
      </c>
      <c r="G19" s="97">
        <f t="shared" si="1"/>
        <v>11.600000000000001</v>
      </c>
      <c r="H19" s="97">
        <v>3.5</v>
      </c>
    </row>
    <row r="20" spans="1:8" ht="12.75">
      <c r="A20" s="100">
        <v>28.9</v>
      </c>
      <c r="B20" s="97">
        <f t="shared" si="2"/>
        <v>28.65</v>
      </c>
      <c r="C20" s="97">
        <f t="shared" si="3"/>
        <v>26.009999999999998</v>
      </c>
      <c r="D20" s="97">
        <f t="shared" si="4"/>
        <v>23.12</v>
      </c>
      <c r="E20" s="97">
        <f t="shared" si="5"/>
        <v>36.9</v>
      </c>
      <c r="F20" s="97">
        <f t="shared" si="0"/>
        <v>26.009999999999998</v>
      </c>
      <c r="G20" s="97">
        <f t="shared" si="1"/>
        <v>11.56</v>
      </c>
      <c r="H20" s="97">
        <v>3.5</v>
      </c>
    </row>
    <row r="21" spans="1:8" ht="12.75">
      <c r="A21" s="100">
        <v>28.8</v>
      </c>
      <c r="B21" s="97">
        <f t="shared" si="2"/>
        <v>28.55</v>
      </c>
      <c r="C21" s="97">
        <f t="shared" si="3"/>
        <v>25.92</v>
      </c>
      <c r="D21" s="97">
        <f t="shared" si="4"/>
        <v>23.040000000000003</v>
      </c>
      <c r="E21" s="97">
        <f t="shared" si="5"/>
        <v>36.8</v>
      </c>
      <c r="F21" s="97">
        <f t="shared" si="0"/>
        <v>25.92</v>
      </c>
      <c r="G21" s="97">
        <f t="shared" si="1"/>
        <v>11.520000000000001</v>
      </c>
      <c r="H21" s="97">
        <v>3.5</v>
      </c>
    </row>
    <row r="22" spans="1:8" ht="12.75">
      <c r="A22" s="100">
        <v>28.7</v>
      </c>
      <c r="B22" s="97">
        <f t="shared" si="2"/>
        <v>28.45</v>
      </c>
      <c r="C22" s="97">
        <f t="shared" si="3"/>
        <v>25.83</v>
      </c>
      <c r="D22" s="97">
        <f t="shared" si="4"/>
        <v>22.96</v>
      </c>
      <c r="E22" s="97">
        <f t="shared" si="5"/>
        <v>36.7</v>
      </c>
      <c r="F22" s="97">
        <f t="shared" si="0"/>
        <v>25.83</v>
      </c>
      <c r="G22" s="97">
        <f t="shared" si="1"/>
        <v>11.48</v>
      </c>
      <c r="H22" s="97">
        <v>3.5</v>
      </c>
    </row>
    <row r="23" spans="1:8" ht="12.75">
      <c r="A23" s="100">
        <v>28.6</v>
      </c>
      <c r="B23" s="97">
        <f t="shared" si="2"/>
        <v>28.35</v>
      </c>
      <c r="C23" s="97">
        <f t="shared" si="3"/>
        <v>25.740000000000002</v>
      </c>
      <c r="D23" s="97">
        <f t="shared" si="4"/>
        <v>22.880000000000003</v>
      </c>
      <c r="E23" s="97">
        <f t="shared" si="5"/>
        <v>36.6</v>
      </c>
      <c r="F23" s="97">
        <f t="shared" si="0"/>
        <v>25.740000000000002</v>
      </c>
      <c r="G23" s="97">
        <f t="shared" si="1"/>
        <v>11.440000000000001</v>
      </c>
      <c r="H23" s="97">
        <v>3.5</v>
      </c>
    </row>
    <row r="24" spans="1:8" ht="12.75">
      <c r="A24" s="100">
        <v>28.5</v>
      </c>
      <c r="B24" s="97">
        <f t="shared" si="2"/>
        <v>28.25</v>
      </c>
      <c r="C24" s="97">
        <f t="shared" si="3"/>
        <v>25.650000000000002</v>
      </c>
      <c r="D24" s="97">
        <f t="shared" si="4"/>
        <v>22.8</v>
      </c>
      <c r="E24" s="97">
        <f t="shared" si="5"/>
        <v>36.5</v>
      </c>
      <c r="F24" s="97">
        <f t="shared" si="0"/>
        <v>25.650000000000002</v>
      </c>
      <c r="G24" s="97">
        <f t="shared" si="1"/>
        <v>11.4</v>
      </c>
      <c r="H24" s="97">
        <v>3.5</v>
      </c>
    </row>
    <row r="25" spans="1:8" ht="12.75">
      <c r="A25" s="100">
        <v>28.4</v>
      </c>
      <c r="B25" s="97">
        <f t="shared" si="2"/>
        <v>28.15</v>
      </c>
      <c r="C25" s="97">
        <f t="shared" si="3"/>
        <v>25.56</v>
      </c>
      <c r="D25" s="97">
        <f t="shared" si="4"/>
        <v>22.72</v>
      </c>
      <c r="E25" s="97">
        <f t="shared" si="5"/>
        <v>36.4</v>
      </c>
      <c r="F25" s="97">
        <f t="shared" si="0"/>
        <v>25.56</v>
      </c>
      <c r="G25" s="97">
        <f t="shared" si="1"/>
        <v>11.36</v>
      </c>
      <c r="H25" s="97">
        <v>3.5</v>
      </c>
    </row>
    <row r="26" spans="1:8" ht="12.75">
      <c r="A26" s="100">
        <v>28.3</v>
      </c>
      <c r="B26" s="97">
        <f t="shared" si="2"/>
        <v>28.05</v>
      </c>
      <c r="C26" s="97">
        <f t="shared" si="3"/>
        <v>25.470000000000002</v>
      </c>
      <c r="D26" s="97">
        <f t="shared" si="4"/>
        <v>22.64</v>
      </c>
      <c r="E26" s="97">
        <f t="shared" si="5"/>
        <v>36.3</v>
      </c>
      <c r="F26" s="97">
        <f t="shared" si="0"/>
        <v>25.470000000000002</v>
      </c>
      <c r="G26" s="97">
        <f t="shared" si="1"/>
        <v>11.32</v>
      </c>
      <c r="H26" s="97">
        <v>3.5</v>
      </c>
    </row>
    <row r="27" spans="1:8" ht="12.75">
      <c r="A27" s="100">
        <v>28.2</v>
      </c>
      <c r="B27" s="97">
        <f t="shared" si="2"/>
        <v>27.95</v>
      </c>
      <c r="C27" s="97">
        <f t="shared" si="3"/>
        <v>25.38</v>
      </c>
      <c r="D27" s="97">
        <f t="shared" si="4"/>
        <v>22.560000000000002</v>
      </c>
      <c r="E27" s="97">
        <f t="shared" si="5"/>
        <v>36.2</v>
      </c>
      <c r="F27" s="97">
        <f t="shared" si="0"/>
        <v>25.38</v>
      </c>
      <c r="G27" s="97">
        <f t="shared" si="1"/>
        <v>11.280000000000001</v>
      </c>
      <c r="H27" s="97">
        <v>3.5</v>
      </c>
    </row>
    <row r="28" spans="1:8" ht="12.75">
      <c r="A28" s="100">
        <v>28.1</v>
      </c>
      <c r="B28" s="97">
        <f t="shared" si="2"/>
        <v>27.85</v>
      </c>
      <c r="C28" s="97">
        <f t="shared" si="3"/>
        <v>25.290000000000003</v>
      </c>
      <c r="D28" s="97">
        <f t="shared" si="4"/>
        <v>22.480000000000004</v>
      </c>
      <c r="E28" s="97">
        <f t="shared" si="5"/>
        <v>36.1</v>
      </c>
      <c r="F28" s="97">
        <f t="shared" si="0"/>
        <v>25.290000000000003</v>
      </c>
      <c r="G28" s="97">
        <f t="shared" si="1"/>
        <v>11.240000000000002</v>
      </c>
      <c r="H28" s="97">
        <v>3.5</v>
      </c>
    </row>
    <row r="29" spans="1:8" ht="12.75">
      <c r="A29" s="100">
        <v>28</v>
      </c>
      <c r="B29" s="97">
        <f t="shared" si="2"/>
        <v>27.75</v>
      </c>
      <c r="C29" s="97">
        <f t="shared" si="3"/>
        <v>25.2</v>
      </c>
      <c r="D29" s="97">
        <f t="shared" si="4"/>
        <v>22.400000000000002</v>
      </c>
      <c r="E29" s="97">
        <f t="shared" si="5"/>
        <v>36</v>
      </c>
      <c r="F29" s="97">
        <f t="shared" si="0"/>
        <v>25.2</v>
      </c>
      <c r="G29" s="97">
        <f t="shared" si="1"/>
        <v>11.200000000000001</v>
      </c>
      <c r="H29" s="97">
        <v>3.5</v>
      </c>
    </row>
    <row r="30" spans="1:8" ht="12.75">
      <c r="A30" s="100">
        <v>27.9</v>
      </c>
      <c r="B30" s="97">
        <f t="shared" si="2"/>
        <v>27.65</v>
      </c>
      <c r="C30" s="97">
        <f t="shared" si="3"/>
        <v>25.11</v>
      </c>
      <c r="D30" s="97">
        <f t="shared" si="4"/>
        <v>22.32</v>
      </c>
      <c r="E30" s="97">
        <f t="shared" si="5"/>
        <v>35.9</v>
      </c>
      <c r="F30" s="97">
        <f t="shared" si="0"/>
        <v>25.11</v>
      </c>
      <c r="G30" s="97">
        <f t="shared" si="1"/>
        <v>11.16</v>
      </c>
      <c r="H30" s="97">
        <v>3.5</v>
      </c>
    </row>
    <row r="31" spans="1:8" ht="12.75">
      <c r="A31" s="100">
        <v>27.8</v>
      </c>
      <c r="B31" s="97">
        <f t="shared" si="2"/>
        <v>27.55</v>
      </c>
      <c r="C31" s="97">
        <f t="shared" si="3"/>
        <v>25.02</v>
      </c>
      <c r="D31" s="97">
        <f t="shared" si="4"/>
        <v>22.240000000000002</v>
      </c>
      <c r="E31" s="97">
        <f t="shared" si="5"/>
        <v>35.8</v>
      </c>
      <c r="F31" s="97">
        <f t="shared" si="0"/>
        <v>25.02</v>
      </c>
      <c r="G31" s="97">
        <f t="shared" si="1"/>
        <v>11.120000000000001</v>
      </c>
      <c r="H31" s="97">
        <v>3.5</v>
      </c>
    </row>
    <row r="32" spans="1:8" ht="12.75">
      <c r="A32" s="100">
        <v>27.7</v>
      </c>
      <c r="B32" s="97">
        <f t="shared" si="2"/>
        <v>27.45</v>
      </c>
      <c r="C32" s="97">
        <f t="shared" si="3"/>
        <v>24.93</v>
      </c>
      <c r="D32" s="97">
        <f t="shared" si="4"/>
        <v>22.16</v>
      </c>
      <c r="E32" s="97">
        <f t="shared" si="5"/>
        <v>35.7</v>
      </c>
      <c r="F32" s="97">
        <f t="shared" si="0"/>
        <v>24.93</v>
      </c>
      <c r="G32" s="97">
        <f t="shared" si="1"/>
        <v>11.08</v>
      </c>
      <c r="H32" s="97">
        <v>3.5</v>
      </c>
    </row>
    <row r="33" spans="1:8" ht="12.75">
      <c r="A33" s="100">
        <v>27.6</v>
      </c>
      <c r="B33" s="97">
        <f t="shared" si="2"/>
        <v>27.35</v>
      </c>
      <c r="C33" s="97">
        <f t="shared" si="3"/>
        <v>24.840000000000003</v>
      </c>
      <c r="D33" s="97">
        <f t="shared" si="4"/>
        <v>22.080000000000002</v>
      </c>
      <c r="E33" s="97">
        <f t="shared" si="5"/>
        <v>35.6</v>
      </c>
      <c r="F33" s="97">
        <f t="shared" si="0"/>
        <v>24.840000000000003</v>
      </c>
      <c r="G33" s="97">
        <f t="shared" si="1"/>
        <v>11.040000000000001</v>
      </c>
      <c r="H33" s="97">
        <v>3.5</v>
      </c>
    </row>
    <row r="34" spans="1:8" ht="12.75">
      <c r="A34" s="100">
        <v>27.5</v>
      </c>
      <c r="B34" s="97">
        <f t="shared" si="2"/>
        <v>27.25</v>
      </c>
      <c r="C34" s="97">
        <f t="shared" si="3"/>
        <v>24.75</v>
      </c>
      <c r="D34" s="97">
        <f t="shared" si="4"/>
        <v>22</v>
      </c>
      <c r="E34" s="97">
        <f t="shared" si="5"/>
        <v>35.5</v>
      </c>
      <c r="F34" s="97">
        <f t="shared" si="0"/>
        <v>24.75</v>
      </c>
      <c r="G34" s="97">
        <f t="shared" si="1"/>
        <v>11</v>
      </c>
      <c r="H34" s="97">
        <v>3.5</v>
      </c>
    </row>
    <row r="35" spans="1:8" ht="12.75">
      <c r="A35" s="100">
        <v>27.4</v>
      </c>
      <c r="B35" s="97">
        <f t="shared" si="2"/>
        <v>27.15</v>
      </c>
      <c r="C35" s="97">
        <f t="shared" si="3"/>
        <v>24.66</v>
      </c>
      <c r="D35" s="97">
        <f t="shared" si="4"/>
        <v>21.92</v>
      </c>
      <c r="E35" s="97">
        <f t="shared" si="5"/>
        <v>35.4</v>
      </c>
      <c r="F35" s="97">
        <f t="shared" si="0"/>
        <v>24.66</v>
      </c>
      <c r="G35" s="97">
        <f t="shared" si="1"/>
        <v>10.96</v>
      </c>
      <c r="H35" s="97">
        <v>3.5</v>
      </c>
    </row>
    <row r="36" spans="1:8" ht="12.75">
      <c r="A36" s="100">
        <v>27.3</v>
      </c>
      <c r="B36" s="97">
        <f t="shared" si="2"/>
        <v>27.05</v>
      </c>
      <c r="C36" s="97">
        <f t="shared" si="3"/>
        <v>24.57</v>
      </c>
      <c r="D36" s="97">
        <f t="shared" si="4"/>
        <v>21.840000000000003</v>
      </c>
      <c r="E36" s="97">
        <f t="shared" si="5"/>
        <v>35.3</v>
      </c>
      <c r="F36" s="97">
        <f t="shared" si="0"/>
        <v>24.57</v>
      </c>
      <c r="G36" s="97">
        <f t="shared" si="1"/>
        <v>10.920000000000002</v>
      </c>
      <c r="H36" s="97">
        <v>3.5</v>
      </c>
    </row>
    <row r="37" spans="1:8" ht="12.75">
      <c r="A37" s="100">
        <v>27.2</v>
      </c>
      <c r="B37" s="97">
        <f t="shared" si="2"/>
        <v>26.95</v>
      </c>
      <c r="C37" s="97">
        <f t="shared" si="3"/>
        <v>24.48</v>
      </c>
      <c r="D37" s="97">
        <f t="shared" si="4"/>
        <v>21.76</v>
      </c>
      <c r="E37" s="97">
        <f t="shared" si="5"/>
        <v>35.2</v>
      </c>
      <c r="F37" s="97">
        <f t="shared" si="0"/>
        <v>24.48</v>
      </c>
      <c r="G37" s="97">
        <f t="shared" si="1"/>
        <v>10.88</v>
      </c>
      <c r="H37" s="97">
        <v>3.5</v>
      </c>
    </row>
    <row r="38" spans="1:8" ht="12.75">
      <c r="A38" s="100">
        <v>27.1</v>
      </c>
      <c r="B38" s="97">
        <f t="shared" si="2"/>
        <v>26.85</v>
      </c>
      <c r="C38" s="97">
        <f t="shared" si="3"/>
        <v>24.39</v>
      </c>
      <c r="D38" s="97">
        <f t="shared" si="4"/>
        <v>21.680000000000003</v>
      </c>
      <c r="E38" s="97">
        <f t="shared" si="5"/>
        <v>35.1</v>
      </c>
      <c r="F38" s="97">
        <f t="shared" si="0"/>
        <v>24.39</v>
      </c>
      <c r="G38" s="97">
        <f t="shared" si="1"/>
        <v>10.840000000000002</v>
      </c>
      <c r="H38" s="97">
        <v>3.5</v>
      </c>
    </row>
    <row r="39" spans="1:8" ht="12.75">
      <c r="A39" s="100">
        <v>27</v>
      </c>
      <c r="B39" s="97">
        <f t="shared" si="2"/>
        <v>26.75</v>
      </c>
      <c r="C39" s="97">
        <f t="shared" si="3"/>
        <v>24.3</v>
      </c>
      <c r="D39" s="97">
        <f t="shared" si="4"/>
        <v>21.6</v>
      </c>
      <c r="E39" s="97">
        <f t="shared" si="5"/>
        <v>35</v>
      </c>
      <c r="F39" s="97">
        <f t="shared" si="0"/>
        <v>24.3</v>
      </c>
      <c r="G39" s="97">
        <f t="shared" si="1"/>
        <v>10.8</v>
      </c>
      <c r="H39" s="97">
        <v>3.5</v>
      </c>
    </row>
    <row r="40" spans="1:8" ht="12.75">
      <c r="A40" s="100">
        <v>26.9</v>
      </c>
      <c r="B40" s="97">
        <f t="shared" si="2"/>
        <v>26.65</v>
      </c>
      <c r="C40" s="97">
        <f t="shared" si="3"/>
        <v>24.21</v>
      </c>
      <c r="D40" s="97">
        <f t="shared" si="4"/>
        <v>21.52</v>
      </c>
      <c r="E40" s="97">
        <f t="shared" si="5"/>
        <v>34.9</v>
      </c>
      <c r="F40" s="97">
        <f t="shared" si="0"/>
        <v>24.21</v>
      </c>
      <c r="G40" s="97">
        <f t="shared" si="1"/>
        <v>10.76</v>
      </c>
      <c r="H40" s="97">
        <v>3.5</v>
      </c>
    </row>
    <row r="41" spans="1:8" ht="12.75">
      <c r="A41" s="100">
        <v>26.8</v>
      </c>
      <c r="B41" s="97">
        <f t="shared" si="2"/>
        <v>26.55</v>
      </c>
      <c r="C41" s="97">
        <f t="shared" si="3"/>
        <v>24.12</v>
      </c>
      <c r="D41" s="97">
        <f t="shared" si="4"/>
        <v>21.44</v>
      </c>
      <c r="E41" s="97">
        <f t="shared" si="5"/>
        <v>34.8</v>
      </c>
      <c r="F41" s="97">
        <f aca="true" t="shared" si="6" ref="F41:F59">A41*0.9</f>
        <v>24.12</v>
      </c>
      <c r="G41" s="97">
        <f aca="true" t="shared" si="7" ref="G41:G59">A41*0.4</f>
        <v>10.72</v>
      </c>
      <c r="H41" s="97">
        <v>3.5</v>
      </c>
    </row>
    <row r="42" spans="1:8" ht="12.75">
      <c r="A42" s="100">
        <v>26.6999999999999</v>
      </c>
      <c r="B42" s="97">
        <f t="shared" si="2"/>
        <v>26.4499999999999</v>
      </c>
      <c r="C42" s="97">
        <f t="shared" si="3"/>
        <v>24.02999999999991</v>
      </c>
      <c r="D42" s="97">
        <f t="shared" si="4"/>
        <v>21.35999999999992</v>
      </c>
      <c r="E42" s="97">
        <f t="shared" si="5"/>
        <v>34.6999999999999</v>
      </c>
      <c r="F42" s="97">
        <f t="shared" si="6"/>
        <v>24.02999999999991</v>
      </c>
      <c r="G42" s="97">
        <f t="shared" si="7"/>
        <v>10.67999999999996</v>
      </c>
      <c r="H42" s="97">
        <v>3.5</v>
      </c>
    </row>
    <row r="43" spans="1:8" ht="12.75">
      <c r="A43" s="100">
        <v>26.6</v>
      </c>
      <c r="B43" s="97">
        <f t="shared" si="2"/>
        <v>26.35</v>
      </c>
      <c r="C43" s="97">
        <f t="shared" si="3"/>
        <v>23.94</v>
      </c>
      <c r="D43" s="97">
        <f t="shared" si="4"/>
        <v>21.28</v>
      </c>
      <c r="E43" s="97">
        <f t="shared" si="5"/>
        <v>34.6</v>
      </c>
      <c r="F43" s="97">
        <f t="shared" si="6"/>
        <v>23.94</v>
      </c>
      <c r="G43" s="97">
        <f t="shared" si="7"/>
        <v>10.64</v>
      </c>
      <c r="H43" s="97">
        <v>3.5</v>
      </c>
    </row>
    <row r="44" spans="1:8" ht="12.75">
      <c r="A44" s="100">
        <v>26.5</v>
      </c>
      <c r="B44" s="97">
        <f t="shared" si="2"/>
        <v>26.25</v>
      </c>
      <c r="C44" s="97">
        <f t="shared" si="3"/>
        <v>23.85</v>
      </c>
      <c r="D44" s="97">
        <f t="shared" si="4"/>
        <v>21.200000000000003</v>
      </c>
      <c r="E44" s="97">
        <f t="shared" si="5"/>
        <v>34.5</v>
      </c>
      <c r="F44" s="97">
        <f t="shared" si="6"/>
        <v>23.85</v>
      </c>
      <c r="G44" s="97">
        <f t="shared" si="7"/>
        <v>10.600000000000001</v>
      </c>
      <c r="H44" s="97">
        <v>3.5</v>
      </c>
    </row>
    <row r="45" spans="1:8" ht="12.75">
      <c r="A45" s="100">
        <v>26.3999999999999</v>
      </c>
      <c r="B45" s="97">
        <f t="shared" si="2"/>
        <v>26.1499999999999</v>
      </c>
      <c r="C45" s="97">
        <f t="shared" si="3"/>
        <v>23.75999999999991</v>
      </c>
      <c r="D45" s="97">
        <f t="shared" si="4"/>
        <v>21.11999999999992</v>
      </c>
      <c r="E45" s="97">
        <f t="shared" si="5"/>
        <v>34.3999999999999</v>
      </c>
      <c r="F45" s="97">
        <f t="shared" si="6"/>
        <v>23.75999999999991</v>
      </c>
      <c r="G45" s="97">
        <f t="shared" si="7"/>
        <v>10.55999999999996</v>
      </c>
      <c r="H45" s="97">
        <v>3.5</v>
      </c>
    </row>
    <row r="46" spans="1:8" ht="12.75">
      <c r="A46" s="100">
        <v>26.3</v>
      </c>
      <c r="B46" s="97">
        <f t="shared" si="2"/>
        <v>26.05</v>
      </c>
      <c r="C46" s="97">
        <f t="shared" si="3"/>
        <v>23.67</v>
      </c>
      <c r="D46" s="97">
        <f t="shared" si="4"/>
        <v>21.040000000000003</v>
      </c>
      <c r="E46" s="97">
        <f t="shared" si="5"/>
        <v>34.3</v>
      </c>
      <c r="F46" s="97">
        <f t="shared" si="6"/>
        <v>23.67</v>
      </c>
      <c r="G46" s="97">
        <f t="shared" si="7"/>
        <v>10.520000000000001</v>
      </c>
      <c r="H46" s="97">
        <v>3.5</v>
      </c>
    </row>
    <row r="47" spans="1:8" ht="12.75">
      <c r="A47" s="100">
        <v>26.1999999999999</v>
      </c>
      <c r="B47" s="97">
        <f t="shared" si="2"/>
        <v>25.9499999999999</v>
      </c>
      <c r="C47" s="97">
        <f t="shared" si="3"/>
        <v>23.57999999999991</v>
      </c>
      <c r="D47" s="97">
        <f t="shared" si="4"/>
        <v>20.959999999999923</v>
      </c>
      <c r="E47" s="97">
        <f t="shared" si="5"/>
        <v>34.1999999999999</v>
      </c>
      <c r="F47" s="97">
        <f t="shared" si="6"/>
        <v>23.57999999999991</v>
      </c>
      <c r="G47" s="97">
        <f t="shared" si="7"/>
        <v>10.479999999999961</v>
      </c>
      <c r="H47" s="97">
        <v>3.5</v>
      </c>
    </row>
    <row r="48" spans="1:8" ht="12.75">
      <c r="A48" s="100">
        <v>26.0999999999999</v>
      </c>
      <c r="B48" s="97">
        <f t="shared" si="2"/>
        <v>25.8499999999999</v>
      </c>
      <c r="C48" s="97">
        <f t="shared" si="3"/>
        <v>23.48999999999991</v>
      </c>
      <c r="D48" s="97">
        <f t="shared" si="4"/>
        <v>20.87999999999992</v>
      </c>
      <c r="E48" s="97">
        <f t="shared" si="5"/>
        <v>34.099999999999895</v>
      </c>
      <c r="F48" s="97">
        <f t="shared" si="6"/>
        <v>23.48999999999991</v>
      </c>
      <c r="G48" s="97">
        <f t="shared" si="7"/>
        <v>10.43999999999996</v>
      </c>
      <c r="H48" s="97">
        <v>3.5</v>
      </c>
    </row>
    <row r="49" spans="1:8" ht="12.75">
      <c r="A49" s="100">
        <v>25.9999999999999</v>
      </c>
      <c r="B49" s="97">
        <f t="shared" si="2"/>
        <v>25.7499999999999</v>
      </c>
      <c r="C49" s="97">
        <f t="shared" si="3"/>
        <v>23.39999999999991</v>
      </c>
      <c r="D49" s="97">
        <f t="shared" si="4"/>
        <v>20.799999999999923</v>
      </c>
      <c r="E49" s="97">
        <f t="shared" si="5"/>
        <v>33.9999999999999</v>
      </c>
      <c r="F49" s="97">
        <f t="shared" si="6"/>
        <v>23.39999999999991</v>
      </c>
      <c r="G49" s="97">
        <f t="shared" si="7"/>
        <v>10.399999999999961</v>
      </c>
      <c r="H49" s="97">
        <v>3.5</v>
      </c>
    </row>
    <row r="50" spans="1:8" ht="12.75">
      <c r="A50" s="100">
        <v>25.8999999999999</v>
      </c>
      <c r="B50" s="97">
        <f t="shared" si="2"/>
        <v>25.6499999999999</v>
      </c>
      <c r="C50" s="97">
        <f t="shared" si="3"/>
        <v>23.30999999999991</v>
      </c>
      <c r="D50" s="97">
        <f t="shared" si="4"/>
        <v>20.71999999999992</v>
      </c>
      <c r="E50" s="97">
        <f t="shared" si="5"/>
        <v>33.8999999999999</v>
      </c>
      <c r="F50" s="97">
        <f t="shared" si="6"/>
        <v>23.30999999999991</v>
      </c>
      <c r="G50" s="97">
        <f t="shared" si="7"/>
        <v>10.35999999999996</v>
      </c>
      <c r="H50" s="97">
        <v>3.5</v>
      </c>
    </row>
    <row r="51" spans="1:8" ht="12.75">
      <c r="A51" s="100">
        <v>25.7999999999999</v>
      </c>
      <c r="B51" s="97">
        <f t="shared" si="2"/>
        <v>25.5499999999999</v>
      </c>
      <c r="C51" s="97">
        <f t="shared" si="3"/>
        <v>23.21999999999991</v>
      </c>
      <c r="D51" s="97">
        <f t="shared" si="4"/>
        <v>20.639999999999922</v>
      </c>
      <c r="E51" s="97">
        <f t="shared" si="5"/>
        <v>33.7999999999999</v>
      </c>
      <c r="F51" s="97">
        <f t="shared" si="6"/>
        <v>23.21999999999991</v>
      </c>
      <c r="G51" s="97">
        <f t="shared" si="7"/>
        <v>10.319999999999961</v>
      </c>
      <c r="H51" s="97">
        <v>3.5</v>
      </c>
    </row>
    <row r="52" spans="1:8" ht="12.75">
      <c r="A52" s="100">
        <v>25.6999999999999</v>
      </c>
      <c r="B52" s="97">
        <f t="shared" si="2"/>
        <v>25.4499999999999</v>
      </c>
      <c r="C52" s="97">
        <f t="shared" si="3"/>
        <v>23.12999999999991</v>
      </c>
      <c r="D52" s="97">
        <f t="shared" si="4"/>
        <v>20.55999999999992</v>
      </c>
      <c r="E52" s="97">
        <f t="shared" si="5"/>
        <v>33.6999999999999</v>
      </c>
      <c r="F52" s="97">
        <f t="shared" si="6"/>
        <v>23.12999999999991</v>
      </c>
      <c r="G52" s="97">
        <f t="shared" si="7"/>
        <v>10.27999999999996</v>
      </c>
      <c r="H52" s="97">
        <v>3.5</v>
      </c>
    </row>
    <row r="53" spans="1:8" ht="12.75">
      <c r="A53" s="100">
        <v>25.5999999999999</v>
      </c>
      <c r="B53" s="97">
        <f t="shared" si="2"/>
        <v>25.3499999999999</v>
      </c>
      <c r="C53" s="97">
        <f t="shared" si="3"/>
        <v>23.03999999999991</v>
      </c>
      <c r="D53" s="97">
        <f t="shared" si="4"/>
        <v>20.47999999999992</v>
      </c>
      <c r="E53" s="97">
        <f t="shared" si="5"/>
        <v>33.599999999999895</v>
      </c>
      <c r="F53" s="97">
        <f t="shared" si="6"/>
        <v>23.03999999999991</v>
      </c>
      <c r="G53" s="97">
        <f t="shared" si="7"/>
        <v>10.23999999999996</v>
      </c>
      <c r="H53" s="97">
        <v>3.5</v>
      </c>
    </row>
    <row r="54" spans="1:8" ht="12.75">
      <c r="A54" s="100">
        <v>25.4999999999999</v>
      </c>
      <c r="B54" s="97">
        <f t="shared" si="2"/>
        <v>25.2499999999999</v>
      </c>
      <c r="C54" s="97">
        <f t="shared" si="3"/>
        <v>22.94999999999991</v>
      </c>
      <c r="D54" s="97">
        <f t="shared" si="4"/>
        <v>20.39999999999992</v>
      </c>
      <c r="E54" s="97">
        <f t="shared" si="5"/>
        <v>33.4999999999999</v>
      </c>
      <c r="F54" s="97">
        <f t="shared" si="6"/>
        <v>22.94999999999991</v>
      </c>
      <c r="G54" s="97">
        <f t="shared" si="7"/>
        <v>10.19999999999996</v>
      </c>
      <c r="H54" s="97">
        <v>3.5</v>
      </c>
    </row>
    <row r="55" spans="1:8" ht="12.75">
      <c r="A55" s="100">
        <v>25.3999999999999</v>
      </c>
      <c r="B55" s="97">
        <f t="shared" si="2"/>
        <v>25.1499999999999</v>
      </c>
      <c r="C55" s="97">
        <f t="shared" si="3"/>
        <v>22.85999999999991</v>
      </c>
      <c r="D55" s="97">
        <f t="shared" si="4"/>
        <v>20.319999999999922</v>
      </c>
      <c r="E55" s="97">
        <f t="shared" si="5"/>
        <v>33.3999999999999</v>
      </c>
      <c r="F55" s="97">
        <f t="shared" si="6"/>
        <v>22.85999999999991</v>
      </c>
      <c r="G55" s="97">
        <f t="shared" si="7"/>
        <v>10.159999999999961</v>
      </c>
      <c r="H55" s="97">
        <v>3.5</v>
      </c>
    </row>
    <row r="56" spans="1:8" ht="12.75">
      <c r="A56" s="100">
        <v>25.2999999999999</v>
      </c>
      <c r="B56" s="97">
        <f t="shared" si="2"/>
        <v>25.0499999999999</v>
      </c>
      <c r="C56" s="97">
        <f t="shared" si="3"/>
        <v>22.76999999999991</v>
      </c>
      <c r="D56" s="97">
        <f t="shared" si="4"/>
        <v>20.239999999999924</v>
      </c>
      <c r="E56" s="97">
        <f t="shared" si="5"/>
        <v>33.2999999999999</v>
      </c>
      <c r="F56" s="97">
        <f t="shared" si="6"/>
        <v>22.76999999999991</v>
      </c>
      <c r="G56" s="97">
        <f t="shared" si="7"/>
        <v>10.119999999999962</v>
      </c>
      <c r="H56" s="97">
        <v>3.5</v>
      </c>
    </row>
    <row r="57" spans="1:8" ht="12.75">
      <c r="A57" s="100">
        <v>25.1999999999999</v>
      </c>
      <c r="B57" s="97">
        <f t="shared" si="2"/>
        <v>24.9499999999999</v>
      </c>
      <c r="C57" s="97">
        <f t="shared" si="3"/>
        <v>22.67999999999991</v>
      </c>
      <c r="D57" s="97">
        <f t="shared" si="4"/>
        <v>20.159999999999922</v>
      </c>
      <c r="E57" s="97">
        <f t="shared" si="5"/>
        <v>33.1999999999999</v>
      </c>
      <c r="F57" s="97">
        <f t="shared" si="6"/>
        <v>22.67999999999991</v>
      </c>
      <c r="G57" s="97">
        <f t="shared" si="7"/>
        <v>10.079999999999961</v>
      </c>
      <c r="H57" s="97">
        <v>3.5</v>
      </c>
    </row>
    <row r="58" spans="1:8" ht="12.75">
      <c r="A58" s="100">
        <v>25.0999999999999</v>
      </c>
      <c r="B58" s="97">
        <f t="shared" si="2"/>
        <v>24.8499999999999</v>
      </c>
      <c r="C58" s="97">
        <f t="shared" si="3"/>
        <v>22.589999999999907</v>
      </c>
      <c r="D58" s="97">
        <f t="shared" si="4"/>
        <v>20.07999999999992</v>
      </c>
      <c r="E58" s="97">
        <f t="shared" si="5"/>
        <v>33.099999999999895</v>
      </c>
      <c r="F58" s="97">
        <f t="shared" si="6"/>
        <v>22.589999999999907</v>
      </c>
      <c r="G58" s="97">
        <f t="shared" si="7"/>
        <v>10.03999999999996</v>
      </c>
      <c r="H58" s="97">
        <v>3.5</v>
      </c>
    </row>
    <row r="59" spans="1:8" ht="12.75">
      <c r="A59" s="100">
        <v>24.9999999999999</v>
      </c>
      <c r="B59" s="97">
        <f t="shared" si="2"/>
        <v>24.7499999999999</v>
      </c>
      <c r="C59" s="97">
        <f t="shared" si="3"/>
        <v>22.49999999999991</v>
      </c>
      <c r="D59" s="97">
        <f t="shared" si="4"/>
        <v>19.999999999999922</v>
      </c>
      <c r="E59" s="97">
        <f t="shared" si="5"/>
        <v>32.9999999999999</v>
      </c>
      <c r="F59" s="97">
        <f t="shared" si="6"/>
        <v>22.49999999999991</v>
      </c>
      <c r="G59" s="97">
        <f t="shared" si="7"/>
        <v>9.999999999999961</v>
      </c>
      <c r="H59" s="97">
        <v>3.5</v>
      </c>
    </row>
    <row r="60" spans="1:8" ht="12.75">
      <c r="A60" s="93" t="s">
        <v>153</v>
      </c>
      <c r="H60" s="98" t="s">
        <v>175</v>
      </c>
    </row>
    <row r="61" ht="12.75">
      <c r="A61" s="93" t="s">
        <v>154</v>
      </c>
    </row>
    <row r="62" ht="12.75">
      <c r="A62" s="93" t="s">
        <v>73</v>
      </c>
    </row>
    <row r="63" ht="12.75">
      <c r="A63" s="96" t="s">
        <v>174</v>
      </c>
    </row>
    <row r="64" spans="1:8" ht="12.75">
      <c r="A64" s="94" t="s">
        <v>155</v>
      </c>
      <c r="B64" s="99" t="s">
        <v>157</v>
      </c>
      <c r="C64" s="99" t="s">
        <v>165</v>
      </c>
      <c r="D64" s="99" t="s">
        <v>167</v>
      </c>
      <c r="E64" s="99" t="s">
        <v>179</v>
      </c>
      <c r="F64" s="99" t="s">
        <v>169</v>
      </c>
      <c r="G64" s="99" t="s">
        <v>167</v>
      </c>
      <c r="H64" s="99" t="s">
        <v>172</v>
      </c>
    </row>
    <row r="65" spans="1:8" ht="12.75">
      <c r="A65" s="94" t="s">
        <v>156</v>
      </c>
      <c r="B65" s="99" t="s">
        <v>156</v>
      </c>
      <c r="C65" s="99" t="s">
        <v>166</v>
      </c>
      <c r="D65" s="99" t="s">
        <v>168</v>
      </c>
      <c r="E65" s="98" t="s">
        <v>180</v>
      </c>
      <c r="F65" s="99" t="s">
        <v>170</v>
      </c>
      <c r="G65" s="99" t="s">
        <v>171</v>
      </c>
      <c r="H65" s="99"/>
    </row>
    <row r="66" spans="1:8" s="101" customFormat="1" ht="12.75">
      <c r="A66" s="95"/>
      <c r="B66" s="98"/>
      <c r="C66" s="98" t="s">
        <v>160</v>
      </c>
      <c r="D66" s="98" t="s">
        <v>161</v>
      </c>
      <c r="E66" s="103" t="s">
        <v>181</v>
      </c>
      <c r="F66" s="98" t="s">
        <v>163</v>
      </c>
      <c r="G66" s="98" t="s">
        <v>164</v>
      </c>
      <c r="H66" s="98"/>
    </row>
    <row r="67" spans="1:8" s="101" customFormat="1" ht="12.75">
      <c r="A67" s="95" t="s">
        <v>158</v>
      </c>
      <c r="B67" s="98" t="s">
        <v>159</v>
      </c>
      <c r="C67" s="98" t="s">
        <v>162</v>
      </c>
      <c r="D67" s="98" t="s">
        <v>162</v>
      </c>
      <c r="E67" s="98" t="s">
        <v>182</v>
      </c>
      <c r="F67" s="98" t="s">
        <v>162</v>
      </c>
      <c r="G67" s="98" t="s">
        <v>162</v>
      </c>
      <c r="H67" s="98" t="s">
        <v>89</v>
      </c>
    </row>
    <row r="68" spans="1:8" ht="12.75">
      <c r="A68" s="100">
        <v>25</v>
      </c>
      <c r="B68" s="97">
        <f>A68-0.25</f>
        <v>24.75</v>
      </c>
      <c r="C68" s="97">
        <f>A68*0.9</f>
        <v>22.5</v>
      </c>
      <c r="D68" s="97">
        <f>A68*0.8</f>
        <v>20</v>
      </c>
      <c r="E68" s="97">
        <f aca="true" t="shared" si="8" ref="E68:E118">A68+8</f>
        <v>33</v>
      </c>
      <c r="F68" s="97">
        <f aca="true" t="shared" si="9" ref="F68:F99">A68*0.9</f>
        <v>22.5</v>
      </c>
      <c r="G68" s="97">
        <f aca="true" t="shared" si="10" ref="G68:G99">A68*0.4</f>
        <v>10</v>
      </c>
      <c r="H68" s="97">
        <v>3.5</v>
      </c>
    </row>
    <row r="69" spans="1:8" ht="12.75">
      <c r="A69" s="100">
        <v>24.9</v>
      </c>
      <c r="B69" s="97">
        <f aca="true" t="shared" si="11" ref="B69:B118">A69-0.25</f>
        <v>24.65</v>
      </c>
      <c r="C69" s="97">
        <f aca="true" t="shared" si="12" ref="C69:C118">A69*0.9</f>
        <v>22.41</v>
      </c>
      <c r="D69" s="97">
        <f aca="true" t="shared" si="13" ref="D69:D118">A69*0.8</f>
        <v>19.92</v>
      </c>
      <c r="E69" s="97">
        <f t="shared" si="8"/>
        <v>32.9</v>
      </c>
      <c r="F69" s="97">
        <f t="shared" si="9"/>
        <v>22.41</v>
      </c>
      <c r="G69" s="97">
        <f t="shared" si="10"/>
        <v>9.96</v>
      </c>
      <c r="H69" s="97">
        <v>3.5</v>
      </c>
    </row>
    <row r="70" spans="1:8" ht="12.75">
      <c r="A70" s="100">
        <v>24.8</v>
      </c>
      <c r="B70" s="97">
        <f t="shared" si="11"/>
        <v>24.55</v>
      </c>
      <c r="C70" s="97">
        <f t="shared" si="12"/>
        <v>22.32</v>
      </c>
      <c r="D70" s="97">
        <f t="shared" si="13"/>
        <v>19.840000000000003</v>
      </c>
      <c r="E70" s="97">
        <f t="shared" si="8"/>
        <v>32.8</v>
      </c>
      <c r="F70" s="97">
        <f t="shared" si="9"/>
        <v>22.32</v>
      </c>
      <c r="G70" s="97">
        <f t="shared" si="10"/>
        <v>9.920000000000002</v>
      </c>
      <c r="H70" s="97">
        <v>3.5</v>
      </c>
    </row>
    <row r="71" spans="1:8" ht="12.75">
      <c r="A71" s="100">
        <v>24.7</v>
      </c>
      <c r="B71" s="97">
        <f t="shared" si="11"/>
        <v>24.45</v>
      </c>
      <c r="C71" s="97">
        <f t="shared" si="12"/>
        <v>22.23</v>
      </c>
      <c r="D71" s="97">
        <f t="shared" si="13"/>
        <v>19.76</v>
      </c>
      <c r="E71" s="97">
        <f t="shared" si="8"/>
        <v>32.7</v>
      </c>
      <c r="F71" s="97">
        <f t="shared" si="9"/>
        <v>22.23</v>
      </c>
      <c r="G71" s="97">
        <f t="shared" si="10"/>
        <v>9.88</v>
      </c>
      <c r="H71" s="97">
        <v>3.5</v>
      </c>
    </row>
    <row r="72" spans="1:8" ht="12.75">
      <c r="A72" s="100">
        <v>24.6</v>
      </c>
      <c r="B72" s="97">
        <f t="shared" si="11"/>
        <v>24.35</v>
      </c>
      <c r="C72" s="97">
        <f t="shared" si="12"/>
        <v>22.14</v>
      </c>
      <c r="D72" s="97">
        <f t="shared" si="13"/>
        <v>19.680000000000003</v>
      </c>
      <c r="E72" s="97">
        <f t="shared" si="8"/>
        <v>32.6</v>
      </c>
      <c r="F72" s="97">
        <f t="shared" si="9"/>
        <v>22.14</v>
      </c>
      <c r="G72" s="97">
        <f t="shared" si="10"/>
        <v>9.840000000000002</v>
      </c>
      <c r="H72" s="97">
        <v>3.5</v>
      </c>
    </row>
    <row r="73" spans="1:8" ht="12.75">
      <c r="A73" s="100">
        <v>24.5</v>
      </c>
      <c r="B73" s="97">
        <f t="shared" si="11"/>
        <v>24.25</v>
      </c>
      <c r="C73" s="97">
        <f t="shared" si="12"/>
        <v>22.05</v>
      </c>
      <c r="D73" s="97">
        <f t="shared" si="13"/>
        <v>19.6</v>
      </c>
      <c r="E73" s="97">
        <f t="shared" si="8"/>
        <v>32.5</v>
      </c>
      <c r="F73" s="97">
        <f t="shared" si="9"/>
        <v>22.05</v>
      </c>
      <c r="G73" s="97">
        <f t="shared" si="10"/>
        <v>9.8</v>
      </c>
      <c r="H73" s="97">
        <v>3.5</v>
      </c>
    </row>
    <row r="74" spans="1:8" ht="12.75">
      <c r="A74" s="100">
        <v>24.4</v>
      </c>
      <c r="B74" s="97">
        <f t="shared" si="11"/>
        <v>24.15</v>
      </c>
      <c r="C74" s="97">
        <f t="shared" si="12"/>
        <v>21.96</v>
      </c>
      <c r="D74" s="97">
        <f t="shared" si="13"/>
        <v>19.52</v>
      </c>
      <c r="E74" s="97">
        <f t="shared" si="8"/>
        <v>32.4</v>
      </c>
      <c r="F74" s="97">
        <f t="shared" si="9"/>
        <v>21.96</v>
      </c>
      <c r="G74" s="97">
        <f t="shared" si="10"/>
        <v>9.76</v>
      </c>
      <c r="H74" s="97">
        <v>3.5</v>
      </c>
    </row>
    <row r="75" spans="1:8" ht="12.75">
      <c r="A75" s="100">
        <v>24.3</v>
      </c>
      <c r="B75" s="97">
        <f t="shared" si="11"/>
        <v>24.05</v>
      </c>
      <c r="C75" s="97">
        <f t="shared" si="12"/>
        <v>21.87</v>
      </c>
      <c r="D75" s="97">
        <f t="shared" si="13"/>
        <v>19.44</v>
      </c>
      <c r="E75" s="97">
        <f t="shared" si="8"/>
        <v>32.3</v>
      </c>
      <c r="F75" s="97">
        <f t="shared" si="9"/>
        <v>21.87</v>
      </c>
      <c r="G75" s="97">
        <f t="shared" si="10"/>
        <v>9.72</v>
      </c>
      <c r="H75" s="97">
        <v>3.5</v>
      </c>
    </row>
    <row r="76" spans="1:8" ht="12.75">
      <c r="A76" s="100">
        <v>24.2</v>
      </c>
      <c r="B76" s="97">
        <f t="shared" si="11"/>
        <v>23.95</v>
      </c>
      <c r="C76" s="97">
        <f t="shared" si="12"/>
        <v>21.78</v>
      </c>
      <c r="D76" s="97">
        <f t="shared" si="13"/>
        <v>19.36</v>
      </c>
      <c r="E76" s="97">
        <f t="shared" si="8"/>
        <v>32.2</v>
      </c>
      <c r="F76" s="97">
        <f t="shared" si="9"/>
        <v>21.78</v>
      </c>
      <c r="G76" s="97">
        <f t="shared" si="10"/>
        <v>9.68</v>
      </c>
      <c r="H76" s="97">
        <v>3.5</v>
      </c>
    </row>
    <row r="77" spans="1:8" ht="12.75">
      <c r="A77" s="100">
        <v>24.1</v>
      </c>
      <c r="B77" s="97">
        <f t="shared" si="11"/>
        <v>23.85</v>
      </c>
      <c r="C77" s="97">
        <f t="shared" si="12"/>
        <v>21.69</v>
      </c>
      <c r="D77" s="97">
        <f t="shared" si="13"/>
        <v>19.28</v>
      </c>
      <c r="E77" s="97">
        <f t="shared" si="8"/>
        <v>32.1</v>
      </c>
      <c r="F77" s="97">
        <f t="shared" si="9"/>
        <v>21.69</v>
      </c>
      <c r="G77" s="97">
        <f t="shared" si="10"/>
        <v>9.64</v>
      </c>
      <c r="H77" s="97">
        <v>3.5</v>
      </c>
    </row>
    <row r="78" spans="1:8" ht="12.75">
      <c r="A78" s="100">
        <v>24</v>
      </c>
      <c r="B78" s="97">
        <f t="shared" si="11"/>
        <v>23.75</v>
      </c>
      <c r="C78" s="97">
        <f t="shared" si="12"/>
        <v>21.6</v>
      </c>
      <c r="D78" s="97">
        <f t="shared" si="13"/>
        <v>19.200000000000003</v>
      </c>
      <c r="E78" s="97">
        <f t="shared" si="8"/>
        <v>32</v>
      </c>
      <c r="F78" s="97">
        <f t="shared" si="9"/>
        <v>21.6</v>
      </c>
      <c r="G78" s="97">
        <f t="shared" si="10"/>
        <v>9.600000000000001</v>
      </c>
      <c r="H78" s="97">
        <v>3.5</v>
      </c>
    </row>
    <row r="79" spans="1:8" ht="12.75">
      <c r="A79" s="100">
        <v>23.9</v>
      </c>
      <c r="B79" s="97">
        <f t="shared" si="11"/>
        <v>23.65</v>
      </c>
      <c r="C79" s="97">
        <f t="shared" si="12"/>
        <v>21.509999999999998</v>
      </c>
      <c r="D79" s="97">
        <f t="shared" si="13"/>
        <v>19.12</v>
      </c>
      <c r="E79" s="97">
        <f t="shared" si="8"/>
        <v>31.9</v>
      </c>
      <c r="F79" s="97">
        <f t="shared" si="9"/>
        <v>21.509999999999998</v>
      </c>
      <c r="G79" s="97">
        <f t="shared" si="10"/>
        <v>9.56</v>
      </c>
      <c r="H79" s="97">
        <v>3.5</v>
      </c>
    </row>
    <row r="80" spans="1:8" ht="12.75">
      <c r="A80" s="100">
        <v>23.8</v>
      </c>
      <c r="B80" s="97">
        <f t="shared" si="11"/>
        <v>23.55</v>
      </c>
      <c r="C80" s="97">
        <f t="shared" si="12"/>
        <v>21.42</v>
      </c>
      <c r="D80" s="97">
        <f t="shared" si="13"/>
        <v>19.040000000000003</v>
      </c>
      <c r="E80" s="97">
        <f t="shared" si="8"/>
        <v>31.8</v>
      </c>
      <c r="F80" s="97">
        <f t="shared" si="9"/>
        <v>21.42</v>
      </c>
      <c r="G80" s="97">
        <f t="shared" si="10"/>
        <v>9.520000000000001</v>
      </c>
      <c r="H80" s="97">
        <v>3.5</v>
      </c>
    </row>
    <row r="81" spans="1:8" ht="12.75">
      <c r="A81" s="100">
        <v>23.7</v>
      </c>
      <c r="B81" s="97">
        <f t="shared" si="11"/>
        <v>23.45</v>
      </c>
      <c r="C81" s="97">
        <f t="shared" si="12"/>
        <v>21.33</v>
      </c>
      <c r="D81" s="97">
        <f t="shared" si="13"/>
        <v>18.96</v>
      </c>
      <c r="E81" s="97">
        <f t="shared" si="8"/>
        <v>31.7</v>
      </c>
      <c r="F81" s="97">
        <f t="shared" si="9"/>
        <v>21.33</v>
      </c>
      <c r="G81" s="97">
        <f t="shared" si="10"/>
        <v>9.48</v>
      </c>
      <c r="H81" s="97">
        <v>3.5</v>
      </c>
    </row>
    <row r="82" spans="1:8" ht="12.75">
      <c r="A82" s="100">
        <v>23.6</v>
      </c>
      <c r="B82" s="97">
        <f t="shared" si="11"/>
        <v>23.35</v>
      </c>
      <c r="C82" s="97">
        <f t="shared" si="12"/>
        <v>21.240000000000002</v>
      </c>
      <c r="D82" s="97">
        <f t="shared" si="13"/>
        <v>18.880000000000003</v>
      </c>
      <c r="E82" s="97">
        <f t="shared" si="8"/>
        <v>31.6</v>
      </c>
      <c r="F82" s="97">
        <f t="shared" si="9"/>
        <v>21.240000000000002</v>
      </c>
      <c r="G82" s="97">
        <f t="shared" si="10"/>
        <v>9.440000000000001</v>
      </c>
      <c r="H82" s="97">
        <v>3.5</v>
      </c>
    </row>
    <row r="83" spans="1:8" ht="12.75">
      <c r="A83" s="100">
        <v>23.5</v>
      </c>
      <c r="B83" s="97">
        <f t="shared" si="11"/>
        <v>23.25</v>
      </c>
      <c r="C83" s="97">
        <f t="shared" si="12"/>
        <v>21.150000000000002</v>
      </c>
      <c r="D83" s="97">
        <f t="shared" si="13"/>
        <v>18.8</v>
      </c>
      <c r="E83" s="97">
        <f t="shared" si="8"/>
        <v>31.5</v>
      </c>
      <c r="F83" s="97">
        <f t="shared" si="9"/>
        <v>21.150000000000002</v>
      </c>
      <c r="G83" s="97">
        <f t="shared" si="10"/>
        <v>9.4</v>
      </c>
      <c r="H83" s="97">
        <v>3.5</v>
      </c>
    </row>
    <row r="84" spans="1:8" ht="12.75">
      <c r="A84" s="100">
        <v>23.4</v>
      </c>
      <c r="B84" s="97">
        <f t="shared" si="11"/>
        <v>23.15</v>
      </c>
      <c r="C84" s="97">
        <f t="shared" si="12"/>
        <v>21.06</v>
      </c>
      <c r="D84" s="97">
        <f t="shared" si="13"/>
        <v>18.72</v>
      </c>
      <c r="E84" s="97">
        <f t="shared" si="8"/>
        <v>31.4</v>
      </c>
      <c r="F84" s="97">
        <f t="shared" si="9"/>
        <v>21.06</v>
      </c>
      <c r="G84" s="97">
        <f t="shared" si="10"/>
        <v>9.36</v>
      </c>
      <c r="H84" s="97">
        <v>3.5</v>
      </c>
    </row>
    <row r="85" spans="1:8" ht="12.75">
      <c r="A85" s="100">
        <v>23.3</v>
      </c>
      <c r="B85" s="97">
        <f t="shared" si="11"/>
        <v>23.05</v>
      </c>
      <c r="C85" s="97">
        <f t="shared" si="12"/>
        <v>20.970000000000002</v>
      </c>
      <c r="D85" s="97">
        <f t="shared" si="13"/>
        <v>18.64</v>
      </c>
      <c r="E85" s="97">
        <f t="shared" si="8"/>
        <v>31.3</v>
      </c>
      <c r="F85" s="97">
        <f t="shared" si="9"/>
        <v>20.970000000000002</v>
      </c>
      <c r="G85" s="97">
        <f t="shared" si="10"/>
        <v>9.32</v>
      </c>
      <c r="H85" s="97">
        <v>3.5</v>
      </c>
    </row>
    <row r="86" spans="1:8" ht="12.75">
      <c r="A86" s="100">
        <v>23.2</v>
      </c>
      <c r="B86" s="97">
        <f t="shared" si="11"/>
        <v>22.95</v>
      </c>
      <c r="C86" s="97">
        <f t="shared" si="12"/>
        <v>20.88</v>
      </c>
      <c r="D86" s="97">
        <f t="shared" si="13"/>
        <v>18.56</v>
      </c>
      <c r="E86" s="97">
        <f t="shared" si="8"/>
        <v>31.2</v>
      </c>
      <c r="F86" s="97">
        <f t="shared" si="9"/>
        <v>20.88</v>
      </c>
      <c r="G86" s="97">
        <f t="shared" si="10"/>
        <v>9.28</v>
      </c>
      <c r="H86" s="97">
        <v>3.5</v>
      </c>
    </row>
    <row r="87" spans="1:8" ht="12.75">
      <c r="A87" s="100">
        <v>23.1</v>
      </c>
      <c r="B87" s="97">
        <f t="shared" si="11"/>
        <v>22.85</v>
      </c>
      <c r="C87" s="97">
        <f t="shared" si="12"/>
        <v>20.790000000000003</v>
      </c>
      <c r="D87" s="97">
        <f t="shared" si="13"/>
        <v>18.48</v>
      </c>
      <c r="E87" s="97">
        <f t="shared" si="8"/>
        <v>31.1</v>
      </c>
      <c r="F87" s="97">
        <f t="shared" si="9"/>
        <v>20.790000000000003</v>
      </c>
      <c r="G87" s="97">
        <f t="shared" si="10"/>
        <v>9.24</v>
      </c>
      <c r="H87" s="97">
        <v>3.5</v>
      </c>
    </row>
    <row r="88" spans="1:8" ht="12.75">
      <c r="A88" s="100">
        <v>23</v>
      </c>
      <c r="B88" s="97">
        <f t="shared" si="11"/>
        <v>22.75</v>
      </c>
      <c r="C88" s="97">
        <f t="shared" si="12"/>
        <v>20.7</v>
      </c>
      <c r="D88" s="97">
        <f t="shared" si="13"/>
        <v>18.400000000000002</v>
      </c>
      <c r="E88" s="97">
        <f t="shared" si="8"/>
        <v>31</v>
      </c>
      <c r="F88" s="97">
        <f t="shared" si="9"/>
        <v>20.7</v>
      </c>
      <c r="G88" s="97">
        <f t="shared" si="10"/>
        <v>9.200000000000001</v>
      </c>
      <c r="H88" s="97">
        <v>3.5</v>
      </c>
    </row>
    <row r="89" spans="1:8" ht="12.75">
      <c r="A89" s="100">
        <v>22.9</v>
      </c>
      <c r="B89" s="97">
        <f t="shared" si="11"/>
        <v>22.65</v>
      </c>
      <c r="C89" s="97">
        <f t="shared" si="12"/>
        <v>20.61</v>
      </c>
      <c r="D89" s="97">
        <f t="shared" si="13"/>
        <v>18.32</v>
      </c>
      <c r="E89" s="97">
        <f t="shared" si="8"/>
        <v>30.9</v>
      </c>
      <c r="F89" s="97">
        <f t="shared" si="9"/>
        <v>20.61</v>
      </c>
      <c r="G89" s="97">
        <f t="shared" si="10"/>
        <v>9.16</v>
      </c>
      <c r="H89" s="97">
        <v>3.5</v>
      </c>
    </row>
    <row r="90" spans="1:8" ht="12.75">
      <c r="A90" s="100">
        <v>22.8</v>
      </c>
      <c r="B90" s="97">
        <f t="shared" si="11"/>
        <v>22.55</v>
      </c>
      <c r="C90" s="97">
        <f t="shared" si="12"/>
        <v>20.52</v>
      </c>
      <c r="D90" s="97">
        <f t="shared" si="13"/>
        <v>18.240000000000002</v>
      </c>
      <c r="E90" s="97">
        <f t="shared" si="8"/>
        <v>30.8</v>
      </c>
      <c r="F90" s="97">
        <f t="shared" si="9"/>
        <v>20.52</v>
      </c>
      <c r="G90" s="97">
        <f t="shared" si="10"/>
        <v>9.120000000000001</v>
      </c>
      <c r="H90" s="97">
        <v>3.5</v>
      </c>
    </row>
    <row r="91" spans="1:8" ht="12.75">
      <c r="A91" s="100">
        <v>22.7</v>
      </c>
      <c r="B91" s="97">
        <f t="shared" si="11"/>
        <v>22.45</v>
      </c>
      <c r="C91" s="97">
        <f t="shared" si="12"/>
        <v>20.43</v>
      </c>
      <c r="D91" s="97">
        <f t="shared" si="13"/>
        <v>18.16</v>
      </c>
      <c r="E91" s="97">
        <f t="shared" si="8"/>
        <v>30.7</v>
      </c>
      <c r="F91" s="97">
        <f t="shared" si="9"/>
        <v>20.43</v>
      </c>
      <c r="G91" s="97">
        <f t="shared" si="10"/>
        <v>9.08</v>
      </c>
      <c r="H91" s="97">
        <v>3.5</v>
      </c>
    </row>
    <row r="92" spans="1:8" ht="12.75">
      <c r="A92" s="100">
        <v>22.6</v>
      </c>
      <c r="B92" s="97">
        <f t="shared" si="11"/>
        <v>22.35</v>
      </c>
      <c r="C92" s="97">
        <f t="shared" si="12"/>
        <v>20.340000000000003</v>
      </c>
      <c r="D92" s="97">
        <f t="shared" si="13"/>
        <v>18.080000000000002</v>
      </c>
      <c r="E92" s="97">
        <f t="shared" si="8"/>
        <v>30.6</v>
      </c>
      <c r="F92" s="97">
        <f t="shared" si="9"/>
        <v>20.340000000000003</v>
      </c>
      <c r="G92" s="97">
        <f t="shared" si="10"/>
        <v>9.040000000000001</v>
      </c>
      <c r="H92" s="97">
        <v>3.5</v>
      </c>
    </row>
    <row r="93" spans="1:8" ht="12.75">
      <c r="A93" s="100">
        <v>22.5</v>
      </c>
      <c r="B93" s="97">
        <f t="shared" si="11"/>
        <v>22.25</v>
      </c>
      <c r="C93" s="97">
        <f t="shared" si="12"/>
        <v>20.25</v>
      </c>
      <c r="D93" s="97">
        <f t="shared" si="13"/>
        <v>18</v>
      </c>
      <c r="E93" s="97">
        <f t="shared" si="8"/>
        <v>30.5</v>
      </c>
      <c r="F93" s="97">
        <f t="shared" si="9"/>
        <v>20.25</v>
      </c>
      <c r="G93" s="97">
        <f t="shared" si="10"/>
        <v>9</v>
      </c>
      <c r="H93" s="97">
        <v>3.5</v>
      </c>
    </row>
    <row r="94" spans="1:8" ht="12.75">
      <c r="A94" s="100">
        <v>22.4</v>
      </c>
      <c r="B94" s="97">
        <f t="shared" si="11"/>
        <v>22.15</v>
      </c>
      <c r="C94" s="97">
        <f t="shared" si="12"/>
        <v>20.16</v>
      </c>
      <c r="D94" s="97">
        <f t="shared" si="13"/>
        <v>17.919999999999998</v>
      </c>
      <c r="E94" s="97">
        <f t="shared" si="8"/>
        <v>30.4</v>
      </c>
      <c r="F94" s="97">
        <f t="shared" si="9"/>
        <v>20.16</v>
      </c>
      <c r="G94" s="97">
        <f t="shared" si="10"/>
        <v>8.959999999999999</v>
      </c>
      <c r="H94" s="97">
        <v>3.5</v>
      </c>
    </row>
    <row r="95" spans="1:8" ht="12.75">
      <c r="A95" s="100">
        <v>22.3</v>
      </c>
      <c r="B95" s="97">
        <f t="shared" si="11"/>
        <v>22.05</v>
      </c>
      <c r="C95" s="97">
        <f t="shared" si="12"/>
        <v>20.07</v>
      </c>
      <c r="D95" s="97">
        <f t="shared" si="13"/>
        <v>17.84</v>
      </c>
      <c r="E95" s="97">
        <f t="shared" si="8"/>
        <v>30.3</v>
      </c>
      <c r="F95" s="97">
        <f t="shared" si="9"/>
        <v>20.07</v>
      </c>
      <c r="G95" s="97">
        <f t="shared" si="10"/>
        <v>8.92</v>
      </c>
      <c r="H95" s="97">
        <v>3.5</v>
      </c>
    </row>
    <row r="96" spans="1:8" ht="12.75">
      <c r="A96" s="100">
        <v>22.2</v>
      </c>
      <c r="B96" s="97">
        <f t="shared" si="11"/>
        <v>21.95</v>
      </c>
      <c r="C96" s="97">
        <f t="shared" si="12"/>
        <v>19.98</v>
      </c>
      <c r="D96" s="97">
        <f t="shared" si="13"/>
        <v>17.76</v>
      </c>
      <c r="E96" s="97">
        <f t="shared" si="8"/>
        <v>30.2</v>
      </c>
      <c r="F96" s="97">
        <f t="shared" si="9"/>
        <v>19.98</v>
      </c>
      <c r="G96" s="97">
        <f t="shared" si="10"/>
        <v>8.88</v>
      </c>
      <c r="H96" s="97">
        <v>3.5</v>
      </c>
    </row>
    <row r="97" spans="1:8" ht="12.75">
      <c r="A97" s="100">
        <v>22.1</v>
      </c>
      <c r="B97" s="97">
        <f t="shared" si="11"/>
        <v>21.85</v>
      </c>
      <c r="C97" s="97">
        <f t="shared" si="12"/>
        <v>19.89</v>
      </c>
      <c r="D97" s="97">
        <f t="shared" si="13"/>
        <v>17.680000000000003</v>
      </c>
      <c r="E97" s="97">
        <f t="shared" si="8"/>
        <v>30.1</v>
      </c>
      <c r="F97" s="97">
        <f t="shared" si="9"/>
        <v>19.89</v>
      </c>
      <c r="G97" s="97">
        <f t="shared" si="10"/>
        <v>8.840000000000002</v>
      </c>
      <c r="H97" s="97">
        <v>3.5</v>
      </c>
    </row>
    <row r="98" spans="1:8" ht="12.75">
      <c r="A98" s="100">
        <v>22</v>
      </c>
      <c r="B98" s="97">
        <f t="shared" si="11"/>
        <v>21.75</v>
      </c>
      <c r="C98" s="97">
        <f t="shared" si="12"/>
        <v>19.8</v>
      </c>
      <c r="D98" s="97">
        <f t="shared" si="13"/>
        <v>17.6</v>
      </c>
      <c r="E98" s="97">
        <f t="shared" si="8"/>
        <v>30</v>
      </c>
      <c r="F98" s="97">
        <f t="shared" si="9"/>
        <v>19.8</v>
      </c>
      <c r="G98" s="97">
        <f t="shared" si="10"/>
        <v>8.8</v>
      </c>
      <c r="H98" s="97">
        <v>3.5</v>
      </c>
    </row>
    <row r="99" spans="1:8" ht="12.75">
      <c r="A99" s="100">
        <v>21.9</v>
      </c>
      <c r="B99" s="97">
        <f t="shared" si="11"/>
        <v>21.65</v>
      </c>
      <c r="C99" s="97">
        <f t="shared" si="12"/>
        <v>19.71</v>
      </c>
      <c r="D99" s="97">
        <f t="shared" si="13"/>
        <v>17.52</v>
      </c>
      <c r="E99" s="97">
        <f t="shared" si="8"/>
        <v>29.9</v>
      </c>
      <c r="F99" s="97">
        <f t="shared" si="9"/>
        <v>19.71</v>
      </c>
      <c r="G99" s="97">
        <f t="shared" si="10"/>
        <v>8.76</v>
      </c>
      <c r="H99" s="97">
        <v>3.5</v>
      </c>
    </row>
    <row r="100" spans="1:8" ht="12.75">
      <c r="A100" s="100">
        <v>21.8</v>
      </c>
      <c r="B100" s="97">
        <f t="shared" si="11"/>
        <v>21.55</v>
      </c>
      <c r="C100" s="97">
        <f t="shared" si="12"/>
        <v>19.62</v>
      </c>
      <c r="D100" s="97">
        <f t="shared" si="13"/>
        <v>17.44</v>
      </c>
      <c r="E100" s="97">
        <f t="shared" si="8"/>
        <v>29.8</v>
      </c>
      <c r="F100" s="97">
        <f aca="true" t="shared" si="14" ref="F100:F118">A100*0.9</f>
        <v>19.62</v>
      </c>
      <c r="G100" s="97">
        <f aca="true" t="shared" si="15" ref="G100:G118">A100*0.4</f>
        <v>8.72</v>
      </c>
      <c r="H100" s="97">
        <v>3.5</v>
      </c>
    </row>
    <row r="101" spans="1:8" ht="12.75">
      <c r="A101" s="100">
        <v>21.6999999999999</v>
      </c>
      <c r="B101" s="97">
        <f t="shared" si="11"/>
        <v>21.4499999999999</v>
      </c>
      <c r="C101" s="97">
        <f t="shared" si="12"/>
        <v>19.52999999999991</v>
      </c>
      <c r="D101" s="97">
        <f t="shared" si="13"/>
        <v>17.35999999999992</v>
      </c>
      <c r="E101" s="97">
        <f t="shared" si="8"/>
        <v>29.6999999999999</v>
      </c>
      <c r="F101" s="97">
        <f t="shared" si="14"/>
        <v>19.52999999999991</v>
      </c>
      <c r="G101" s="97">
        <f t="shared" si="15"/>
        <v>8.67999999999996</v>
      </c>
      <c r="H101" s="97">
        <v>3.5</v>
      </c>
    </row>
    <row r="102" spans="1:8" ht="12.75">
      <c r="A102" s="100">
        <v>21.6</v>
      </c>
      <c r="B102" s="97">
        <f t="shared" si="11"/>
        <v>21.35</v>
      </c>
      <c r="C102" s="97">
        <f t="shared" si="12"/>
        <v>19.44</v>
      </c>
      <c r="D102" s="97">
        <f t="shared" si="13"/>
        <v>17.28</v>
      </c>
      <c r="E102" s="97">
        <f t="shared" si="8"/>
        <v>29.6</v>
      </c>
      <c r="F102" s="97">
        <f t="shared" si="14"/>
        <v>19.44</v>
      </c>
      <c r="G102" s="97">
        <f t="shared" si="15"/>
        <v>8.64</v>
      </c>
      <c r="H102" s="97">
        <v>3.5</v>
      </c>
    </row>
    <row r="103" spans="1:8" ht="12.75">
      <c r="A103" s="100">
        <v>21.5</v>
      </c>
      <c r="B103" s="97">
        <f t="shared" si="11"/>
        <v>21.25</v>
      </c>
      <c r="C103" s="97">
        <f t="shared" si="12"/>
        <v>19.35</v>
      </c>
      <c r="D103" s="97">
        <f t="shared" si="13"/>
        <v>17.2</v>
      </c>
      <c r="E103" s="97">
        <f t="shared" si="8"/>
        <v>29.5</v>
      </c>
      <c r="F103" s="97">
        <f t="shared" si="14"/>
        <v>19.35</v>
      </c>
      <c r="G103" s="97">
        <f t="shared" si="15"/>
        <v>8.6</v>
      </c>
      <c r="H103" s="97">
        <v>3.5</v>
      </c>
    </row>
    <row r="104" spans="1:8" ht="12.75">
      <c r="A104" s="100">
        <v>21.3999999999999</v>
      </c>
      <c r="B104" s="97">
        <f t="shared" si="11"/>
        <v>21.1499999999999</v>
      </c>
      <c r="C104" s="97">
        <f t="shared" si="12"/>
        <v>19.25999999999991</v>
      </c>
      <c r="D104" s="97">
        <f t="shared" si="13"/>
        <v>17.11999999999992</v>
      </c>
      <c r="E104" s="97">
        <f t="shared" si="8"/>
        <v>29.3999999999999</v>
      </c>
      <c r="F104" s="97">
        <f t="shared" si="14"/>
        <v>19.25999999999991</v>
      </c>
      <c r="G104" s="97">
        <f t="shared" si="15"/>
        <v>8.55999999999996</v>
      </c>
      <c r="H104" s="97">
        <v>3.5</v>
      </c>
    </row>
    <row r="105" spans="1:8" ht="12.75">
      <c r="A105" s="100">
        <v>21.3</v>
      </c>
      <c r="B105" s="97">
        <f t="shared" si="11"/>
        <v>21.05</v>
      </c>
      <c r="C105" s="97">
        <f t="shared" si="12"/>
        <v>19.17</v>
      </c>
      <c r="D105" s="97">
        <f t="shared" si="13"/>
        <v>17.040000000000003</v>
      </c>
      <c r="E105" s="97">
        <f t="shared" si="8"/>
        <v>29.3</v>
      </c>
      <c r="F105" s="97">
        <f t="shared" si="14"/>
        <v>19.17</v>
      </c>
      <c r="G105" s="97">
        <f t="shared" si="15"/>
        <v>8.520000000000001</v>
      </c>
      <c r="H105" s="97">
        <v>3.5</v>
      </c>
    </row>
    <row r="106" spans="1:8" ht="12.75">
      <c r="A106" s="100">
        <v>21.1999999999999</v>
      </c>
      <c r="B106" s="97">
        <f t="shared" si="11"/>
        <v>20.9499999999999</v>
      </c>
      <c r="C106" s="97">
        <f t="shared" si="12"/>
        <v>19.07999999999991</v>
      </c>
      <c r="D106" s="97">
        <f t="shared" si="13"/>
        <v>16.95999999999992</v>
      </c>
      <c r="E106" s="97">
        <f t="shared" si="8"/>
        <v>29.1999999999999</v>
      </c>
      <c r="F106" s="97">
        <f t="shared" si="14"/>
        <v>19.07999999999991</v>
      </c>
      <c r="G106" s="97">
        <f t="shared" si="15"/>
        <v>8.47999999999996</v>
      </c>
      <c r="H106" s="97">
        <v>3.5</v>
      </c>
    </row>
    <row r="107" spans="1:8" ht="12.75">
      <c r="A107" s="100">
        <v>21.0999999999999</v>
      </c>
      <c r="B107" s="97">
        <f t="shared" si="11"/>
        <v>20.8499999999999</v>
      </c>
      <c r="C107" s="97">
        <f t="shared" si="12"/>
        <v>18.98999999999991</v>
      </c>
      <c r="D107" s="97">
        <f t="shared" si="13"/>
        <v>16.87999999999992</v>
      </c>
      <c r="E107" s="97">
        <f t="shared" si="8"/>
        <v>29.0999999999999</v>
      </c>
      <c r="F107" s="97">
        <f t="shared" si="14"/>
        <v>18.98999999999991</v>
      </c>
      <c r="G107" s="97">
        <f t="shared" si="15"/>
        <v>8.43999999999996</v>
      </c>
      <c r="H107" s="97">
        <v>3.5</v>
      </c>
    </row>
    <row r="108" spans="1:8" ht="12.75">
      <c r="A108" s="100">
        <v>20.9999999999999</v>
      </c>
      <c r="B108" s="97">
        <f t="shared" si="11"/>
        <v>20.7499999999999</v>
      </c>
      <c r="C108" s="97">
        <f t="shared" si="12"/>
        <v>18.89999999999991</v>
      </c>
      <c r="D108" s="97">
        <f t="shared" si="13"/>
        <v>16.799999999999923</v>
      </c>
      <c r="E108" s="97">
        <f t="shared" si="8"/>
        <v>28.9999999999999</v>
      </c>
      <c r="F108" s="97">
        <f t="shared" si="14"/>
        <v>18.89999999999991</v>
      </c>
      <c r="G108" s="97">
        <f t="shared" si="15"/>
        <v>8.399999999999961</v>
      </c>
      <c r="H108" s="97">
        <v>3.5</v>
      </c>
    </row>
    <row r="109" spans="1:8" ht="12.75">
      <c r="A109" s="100">
        <v>20.8999999999999</v>
      </c>
      <c r="B109" s="97">
        <f t="shared" si="11"/>
        <v>20.6499999999999</v>
      </c>
      <c r="C109" s="97">
        <f t="shared" si="12"/>
        <v>18.80999999999991</v>
      </c>
      <c r="D109" s="97">
        <f t="shared" si="13"/>
        <v>16.71999999999992</v>
      </c>
      <c r="E109" s="97">
        <f t="shared" si="8"/>
        <v>28.8999999999999</v>
      </c>
      <c r="F109" s="97">
        <f t="shared" si="14"/>
        <v>18.80999999999991</v>
      </c>
      <c r="G109" s="97">
        <f t="shared" si="15"/>
        <v>8.35999999999996</v>
      </c>
      <c r="H109" s="97">
        <v>3.5</v>
      </c>
    </row>
    <row r="110" spans="1:8" ht="12.75">
      <c r="A110" s="100">
        <v>20.7999999999999</v>
      </c>
      <c r="B110" s="97">
        <f t="shared" si="11"/>
        <v>20.5499999999999</v>
      </c>
      <c r="C110" s="97">
        <f t="shared" si="12"/>
        <v>18.71999999999991</v>
      </c>
      <c r="D110" s="97">
        <f t="shared" si="13"/>
        <v>16.639999999999922</v>
      </c>
      <c r="E110" s="97">
        <f t="shared" si="8"/>
        <v>28.7999999999999</v>
      </c>
      <c r="F110" s="97">
        <f t="shared" si="14"/>
        <v>18.71999999999991</v>
      </c>
      <c r="G110" s="97">
        <f t="shared" si="15"/>
        <v>8.319999999999961</v>
      </c>
      <c r="H110" s="97">
        <v>3.5</v>
      </c>
    </row>
    <row r="111" spans="1:8" ht="12.75">
      <c r="A111" s="100">
        <v>20.6999999999999</v>
      </c>
      <c r="B111" s="97">
        <f t="shared" si="11"/>
        <v>20.4499999999999</v>
      </c>
      <c r="C111" s="97">
        <f t="shared" si="12"/>
        <v>18.62999999999991</v>
      </c>
      <c r="D111" s="97">
        <f t="shared" si="13"/>
        <v>16.55999999999992</v>
      </c>
      <c r="E111" s="97">
        <f t="shared" si="8"/>
        <v>28.6999999999999</v>
      </c>
      <c r="F111" s="97">
        <f t="shared" si="14"/>
        <v>18.62999999999991</v>
      </c>
      <c r="G111" s="97">
        <f t="shared" si="15"/>
        <v>8.27999999999996</v>
      </c>
      <c r="H111" s="97">
        <v>3.5</v>
      </c>
    </row>
    <row r="112" spans="1:8" ht="12.75">
      <c r="A112" s="100">
        <v>20.5999999999999</v>
      </c>
      <c r="B112" s="97">
        <f t="shared" si="11"/>
        <v>20.3499999999999</v>
      </c>
      <c r="C112" s="97">
        <f t="shared" si="12"/>
        <v>18.53999999999991</v>
      </c>
      <c r="D112" s="97">
        <f t="shared" si="13"/>
        <v>16.47999999999992</v>
      </c>
      <c r="E112" s="97">
        <f t="shared" si="8"/>
        <v>28.5999999999999</v>
      </c>
      <c r="F112" s="97">
        <f t="shared" si="14"/>
        <v>18.53999999999991</v>
      </c>
      <c r="G112" s="97">
        <f t="shared" si="15"/>
        <v>8.23999999999996</v>
      </c>
      <c r="H112" s="97">
        <v>3.5</v>
      </c>
    </row>
    <row r="113" spans="1:8" ht="12.75">
      <c r="A113" s="100">
        <v>20.4999999999999</v>
      </c>
      <c r="B113" s="97">
        <f t="shared" si="11"/>
        <v>20.2499999999999</v>
      </c>
      <c r="C113" s="97">
        <f t="shared" si="12"/>
        <v>18.44999999999991</v>
      </c>
      <c r="D113" s="97">
        <f t="shared" si="13"/>
        <v>16.39999999999992</v>
      </c>
      <c r="E113" s="97">
        <f t="shared" si="8"/>
        <v>28.4999999999999</v>
      </c>
      <c r="F113" s="97">
        <f t="shared" si="14"/>
        <v>18.44999999999991</v>
      </c>
      <c r="G113" s="97">
        <f t="shared" si="15"/>
        <v>8.19999999999996</v>
      </c>
      <c r="H113" s="97">
        <v>3.5</v>
      </c>
    </row>
    <row r="114" spans="1:8" ht="12.75">
      <c r="A114" s="100">
        <v>20.3999999999999</v>
      </c>
      <c r="B114" s="97">
        <f t="shared" si="11"/>
        <v>20.1499999999999</v>
      </c>
      <c r="C114" s="97">
        <f t="shared" si="12"/>
        <v>18.35999999999991</v>
      </c>
      <c r="D114" s="97">
        <f t="shared" si="13"/>
        <v>16.31999999999992</v>
      </c>
      <c r="E114" s="97">
        <f t="shared" si="8"/>
        <v>28.3999999999999</v>
      </c>
      <c r="F114" s="97">
        <f t="shared" si="14"/>
        <v>18.35999999999991</v>
      </c>
      <c r="G114" s="97">
        <f t="shared" si="15"/>
        <v>8.15999999999996</v>
      </c>
      <c r="H114" s="97">
        <v>3.5</v>
      </c>
    </row>
    <row r="115" spans="1:8" ht="12.75">
      <c r="A115" s="100">
        <v>20.2999999999999</v>
      </c>
      <c r="B115" s="97">
        <f t="shared" si="11"/>
        <v>20.0499999999999</v>
      </c>
      <c r="C115" s="97">
        <f t="shared" si="12"/>
        <v>18.26999999999991</v>
      </c>
      <c r="D115" s="97">
        <f t="shared" si="13"/>
        <v>16.23999999999992</v>
      </c>
      <c r="E115" s="97">
        <f t="shared" si="8"/>
        <v>28.2999999999999</v>
      </c>
      <c r="F115" s="97">
        <f t="shared" si="14"/>
        <v>18.26999999999991</v>
      </c>
      <c r="G115" s="97">
        <f t="shared" si="15"/>
        <v>8.11999999999996</v>
      </c>
      <c r="H115" s="97">
        <v>3.5</v>
      </c>
    </row>
    <row r="116" spans="1:8" ht="12.75">
      <c r="A116" s="100">
        <v>20.1999999999999</v>
      </c>
      <c r="B116" s="97">
        <f t="shared" si="11"/>
        <v>19.9499999999999</v>
      </c>
      <c r="C116" s="97">
        <f t="shared" si="12"/>
        <v>18.17999999999991</v>
      </c>
      <c r="D116" s="97">
        <f t="shared" si="13"/>
        <v>16.159999999999922</v>
      </c>
      <c r="E116" s="97">
        <f t="shared" si="8"/>
        <v>28.1999999999999</v>
      </c>
      <c r="F116" s="97">
        <f t="shared" si="14"/>
        <v>18.17999999999991</v>
      </c>
      <c r="G116" s="97">
        <f t="shared" si="15"/>
        <v>8.079999999999961</v>
      </c>
      <c r="H116" s="97">
        <v>3.5</v>
      </c>
    </row>
    <row r="117" spans="1:8" ht="12.75">
      <c r="A117" s="100">
        <v>20.0999999999999</v>
      </c>
      <c r="B117" s="97">
        <f t="shared" si="11"/>
        <v>19.8499999999999</v>
      </c>
      <c r="C117" s="97">
        <f t="shared" si="12"/>
        <v>18.089999999999907</v>
      </c>
      <c r="D117" s="97">
        <f t="shared" si="13"/>
        <v>16.07999999999992</v>
      </c>
      <c r="E117" s="97">
        <f t="shared" si="8"/>
        <v>28.0999999999999</v>
      </c>
      <c r="F117" s="97">
        <f t="shared" si="14"/>
        <v>18.089999999999907</v>
      </c>
      <c r="G117" s="97">
        <f t="shared" si="15"/>
        <v>8.03999999999996</v>
      </c>
      <c r="H117" s="97">
        <v>3.5</v>
      </c>
    </row>
    <row r="118" spans="1:8" ht="12.75">
      <c r="A118" s="100">
        <v>19.9999999999999</v>
      </c>
      <c r="B118" s="97">
        <f t="shared" si="11"/>
        <v>19.7499999999999</v>
      </c>
      <c r="C118" s="97">
        <f t="shared" si="12"/>
        <v>17.99999999999991</v>
      </c>
      <c r="D118" s="97">
        <f t="shared" si="13"/>
        <v>15.999999999999922</v>
      </c>
      <c r="E118" s="97">
        <f t="shared" si="8"/>
        <v>27.9999999999999</v>
      </c>
      <c r="F118" s="97">
        <f t="shared" si="14"/>
        <v>17.99999999999991</v>
      </c>
      <c r="G118" s="97">
        <f t="shared" si="15"/>
        <v>7.999999999999961</v>
      </c>
      <c r="H118" s="97">
        <v>3.5</v>
      </c>
    </row>
    <row r="119" spans="1:8" ht="12.75">
      <c r="A119" s="93" t="s">
        <v>153</v>
      </c>
      <c r="H119" s="98" t="s">
        <v>176</v>
      </c>
    </row>
    <row r="120" ht="12.75">
      <c r="A120" s="93" t="s">
        <v>154</v>
      </c>
    </row>
    <row r="121" ht="12.75">
      <c r="A121" s="93" t="s">
        <v>73</v>
      </c>
    </row>
    <row r="122" ht="12.75">
      <c r="A122" s="96" t="s">
        <v>174</v>
      </c>
    </row>
    <row r="123" spans="1:8" ht="12.75">
      <c r="A123" s="94" t="s">
        <v>155</v>
      </c>
      <c r="B123" s="99" t="s">
        <v>157</v>
      </c>
      <c r="C123" s="99" t="s">
        <v>165</v>
      </c>
      <c r="D123" s="99" t="s">
        <v>167</v>
      </c>
      <c r="E123" s="99" t="s">
        <v>179</v>
      </c>
      <c r="F123" s="99" t="s">
        <v>169</v>
      </c>
      <c r="G123" s="99" t="s">
        <v>167</v>
      </c>
      <c r="H123" s="99" t="s">
        <v>172</v>
      </c>
    </row>
    <row r="124" spans="1:8" ht="12.75">
      <c r="A124" s="94" t="s">
        <v>156</v>
      </c>
      <c r="B124" s="99" t="s">
        <v>156</v>
      </c>
      <c r="C124" s="99" t="s">
        <v>166</v>
      </c>
      <c r="D124" s="99" t="s">
        <v>168</v>
      </c>
      <c r="E124" s="98" t="s">
        <v>180</v>
      </c>
      <c r="F124" s="99" t="s">
        <v>170</v>
      </c>
      <c r="G124" s="99" t="s">
        <v>171</v>
      </c>
      <c r="H124" s="99"/>
    </row>
    <row r="125" spans="1:8" s="101" customFormat="1" ht="12.75">
      <c r="A125" s="95"/>
      <c r="B125" s="98"/>
      <c r="C125" s="98" t="s">
        <v>160</v>
      </c>
      <c r="D125" s="98" t="s">
        <v>161</v>
      </c>
      <c r="E125" s="103" t="s">
        <v>181</v>
      </c>
      <c r="F125" s="98" t="s">
        <v>163</v>
      </c>
      <c r="G125" s="98" t="s">
        <v>164</v>
      </c>
      <c r="H125" s="98"/>
    </row>
    <row r="126" spans="1:8" s="101" customFormat="1" ht="12.75">
      <c r="A126" s="95" t="s">
        <v>158</v>
      </c>
      <c r="B126" s="98" t="s">
        <v>159</v>
      </c>
      <c r="C126" s="98" t="s">
        <v>162</v>
      </c>
      <c r="D126" s="98" t="s">
        <v>162</v>
      </c>
      <c r="E126" s="98" t="s">
        <v>182</v>
      </c>
      <c r="F126" s="98" t="s">
        <v>162</v>
      </c>
      <c r="G126" s="98" t="s">
        <v>162</v>
      </c>
      <c r="H126" s="98" t="s">
        <v>89</v>
      </c>
    </row>
    <row r="127" spans="1:8" ht="12.75">
      <c r="A127" s="100">
        <v>20</v>
      </c>
      <c r="B127" s="97">
        <f>A127-0.25</f>
        <v>19.75</v>
      </c>
      <c r="C127" s="97">
        <f>A127*0.9</f>
        <v>18</v>
      </c>
      <c r="D127" s="97">
        <f>A127*0.8</f>
        <v>16</v>
      </c>
      <c r="E127" s="97">
        <f aca="true" t="shared" si="16" ref="E127:E157">A127+8</f>
        <v>28</v>
      </c>
      <c r="F127" s="97">
        <f aca="true" t="shared" si="17" ref="F127:F157">A127*0.9</f>
        <v>18</v>
      </c>
      <c r="G127" s="97">
        <f aca="true" t="shared" si="18" ref="G127:G157">A127*0.4</f>
        <v>8</v>
      </c>
      <c r="H127" s="97">
        <v>3.5</v>
      </c>
    </row>
    <row r="128" spans="1:8" ht="12.75">
      <c r="A128" s="100">
        <v>19.9</v>
      </c>
      <c r="B128" s="97">
        <f aca="true" t="shared" si="19" ref="B128:B157">A128-0.25</f>
        <v>19.65</v>
      </c>
      <c r="C128" s="97">
        <f aca="true" t="shared" si="20" ref="C128:C157">A128*0.9</f>
        <v>17.91</v>
      </c>
      <c r="D128" s="97">
        <f aca="true" t="shared" si="21" ref="D128:D157">A128*0.8</f>
        <v>15.92</v>
      </c>
      <c r="E128" s="97">
        <f t="shared" si="16"/>
        <v>27.9</v>
      </c>
      <c r="F128" s="97">
        <f t="shared" si="17"/>
        <v>17.91</v>
      </c>
      <c r="G128" s="97">
        <f t="shared" si="18"/>
        <v>7.96</v>
      </c>
      <c r="H128" s="97">
        <v>3.5</v>
      </c>
    </row>
    <row r="129" spans="1:8" ht="12.75">
      <c r="A129" s="100">
        <v>19.8</v>
      </c>
      <c r="B129" s="97">
        <f t="shared" si="19"/>
        <v>19.55</v>
      </c>
      <c r="C129" s="97">
        <f t="shared" si="20"/>
        <v>17.82</v>
      </c>
      <c r="D129" s="97">
        <f t="shared" si="21"/>
        <v>15.840000000000002</v>
      </c>
      <c r="E129" s="97">
        <f t="shared" si="16"/>
        <v>27.8</v>
      </c>
      <c r="F129" s="97">
        <f t="shared" si="17"/>
        <v>17.82</v>
      </c>
      <c r="G129" s="97">
        <f t="shared" si="18"/>
        <v>7.920000000000001</v>
      </c>
      <c r="H129" s="97">
        <v>3.5</v>
      </c>
    </row>
    <row r="130" spans="1:8" ht="12.75">
      <c r="A130" s="100">
        <v>19.7</v>
      </c>
      <c r="B130" s="97">
        <f t="shared" si="19"/>
        <v>19.45</v>
      </c>
      <c r="C130" s="97">
        <f t="shared" si="20"/>
        <v>17.73</v>
      </c>
      <c r="D130" s="97">
        <f t="shared" si="21"/>
        <v>15.76</v>
      </c>
      <c r="E130" s="97">
        <f t="shared" si="16"/>
        <v>27.7</v>
      </c>
      <c r="F130" s="97">
        <f t="shared" si="17"/>
        <v>17.73</v>
      </c>
      <c r="G130" s="97">
        <f t="shared" si="18"/>
        <v>7.88</v>
      </c>
      <c r="H130" s="97">
        <v>3.5</v>
      </c>
    </row>
    <row r="131" spans="1:8" ht="12.75">
      <c r="A131" s="100">
        <v>19.6</v>
      </c>
      <c r="B131" s="97">
        <f t="shared" si="19"/>
        <v>19.35</v>
      </c>
      <c r="C131" s="97">
        <f t="shared" si="20"/>
        <v>17.64</v>
      </c>
      <c r="D131" s="97">
        <f t="shared" si="21"/>
        <v>15.680000000000001</v>
      </c>
      <c r="E131" s="97">
        <f t="shared" si="16"/>
        <v>27.6</v>
      </c>
      <c r="F131" s="97">
        <f t="shared" si="17"/>
        <v>17.64</v>
      </c>
      <c r="G131" s="97">
        <f t="shared" si="18"/>
        <v>7.840000000000001</v>
      </c>
      <c r="H131" s="97">
        <v>3.5</v>
      </c>
    </row>
    <row r="132" spans="1:8" ht="12.75">
      <c r="A132" s="100">
        <v>19.5</v>
      </c>
      <c r="B132" s="97">
        <f t="shared" si="19"/>
        <v>19.25</v>
      </c>
      <c r="C132" s="97">
        <f t="shared" si="20"/>
        <v>17.55</v>
      </c>
      <c r="D132" s="97">
        <f t="shared" si="21"/>
        <v>15.600000000000001</v>
      </c>
      <c r="E132" s="97">
        <f t="shared" si="16"/>
        <v>27.5</v>
      </c>
      <c r="F132" s="97">
        <f t="shared" si="17"/>
        <v>17.55</v>
      </c>
      <c r="G132" s="97">
        <f t="shared" si="18"/>
        <v>7.800000000000001</v>
      </c>
      <c r="H132" s="97">
        <v>3.5</v>
      </c>
    </row>
    <row r="133" spans="1:8" ht="12.75">
      <c r="A133" s="100">
        <v>19.4</v>
      </c>
      <c r="B133" s="97">
        <f t="shared" si="19"/>
        <v>19.15</v>
      </c>
      <c r="C133" s="97">
        <f t="shared" si="20"/>
        <v>17.46</v>
      </c>
      <c r="D133" s="97">
        <f t="shared" si="21"/>
        <v>15.52</v>
      </c>
      <c r="E133" s="97">
        <f t="shared" si="16"/>
        <v>27.4</v>
      </c>
      <c r="F133" s="97">
        <f t="shared" si="17"/>
        <v>17.46</v>
      </c>
      <c r="G133" s="97">
        <f t="shared" si="18"/>
        <v>7.76</v>
      </c>
      <c r="H133" s="97">
        <v>3.5</v>
      </c>
    </row>
    <row r="134" spans="1:8" ht="12.75">
      <c r="A134" s="100">
        <v>19.3</v>
      </c>
      <c r="B134" s="97">
        <f t="shared" si="19"/>
        <v>19.05</v>
      </c>
      <c r="C134" s="97">
        <f t="shared" si="20"/>
        <v>17.37</v>
      </c>
      <c r="D134" s="97">
        <f t="shared" si="21"/>
        <v>15.440000000000001</v>
      </c>
      <c r="E134" s="97">
        <f t="shared" si="16"/>
        <v>27.3</v>
      </c>
      <c r="F134" s="97">
        <f t="shared" si="17"/>
        <v>17.37</v>
      </c>
      <c r="G134" s="97">
        <f t="shared" si="18"/>
        <v>7.720000000000001</v>
      </c>
      <c r="H134" s="97">
        <v>3.5</v>
      </c>
    </row>
    <row r="135" spans="1:8" ht="12.75">
      <c r="A135" s="100">
        <v>19.2</v>
      </c>
      <c r="B135" s="97">
        <f t="shared" si="19"/>
        <v>18.95</v>
      </c>
      <c r="C135" s="97">
        <f t="shared" si="20"/>
        <v>17.28</v>
      </c>
      <c r="D135" s="97">
        <f t="shared" si="21"/>
        <v>15.36</v>
      </c>
      <c r="E135" s="97">
        <f t="shared" si="16"/>
        <v>27.2</v>
      </c>
      <c r="F135" s="97">
        <f t="shared" si="17"/>
        <v>17.28</v>
      </c>
      <c r="G135" s="97">
        <f t="shared" si="18"/>
        <v>7.68</v>
      </c>
      <c r="H135" s="97">
        <v>3.5</v>
      </c>
    </row>
    <row r="136" spans="1:8" ht="12.75">
      <c r="A136" s="100">
        <v>19.1</v>
      </c>
      <c r="B136" s="97">
        <f t="shared" si="19"/>
        <v>18.85</v>
      </c>
      <c r="C136" s="97">
        <f t="shared" si="20"/>
        <v>17.19</v>
      </c>
      <c r="D136" s="97">
        <f t="shared" si="21"/>
        <v>15.280000000000001</v>
      </c>
      <c r="E136" s="97">
        <f t="shared" si="16"/>
        <v>27.1</v>
      </c>
      <c r="F136" s="97">
        <f t="shared" si="17"/>
        <v>17.19</v>
      </c>
      <c r="G136" s="97">
        <f t="shared" si="18"/>
        <v>7.640000000000001</v>
      </c>
      <c r="H136" s="97">
        <v>3.5</v>
      </c>
    </row>
    <row r="137" spans="1:8" ht="12.75">
      <c r="A137" s="100">
        <v>19</v>
      </c>
      <c r="B137" s="97">
        <f t="shared" si="19"/>
        <v>18.75</v>
      </c>
      <c r="C137" s="97">
        <f t="shared" si="20"/>
        <v>17.1</v>
      </c>
      <c r="D137" s="97">
        <f t="shared" si="21"/>
        <v>15.200000000000001</v>
      </c>
      <c r="E137" s="97">
        <f t="shared" si="16"/>
        <v>27</v>
      </c>
      <c r="F137" s="97">
        <f t="shared" si="17"/>
        <v>17.1</v>
      </c>
      <c r="G137" s="97">
        <f t="shared" si="18"/>
        <v>7.6000000000000005</v>
      </c>
      <c r="H137" s="97">
        <v>3.5</v>
      </c>
    </row>
    <row r="138" spans="1:8" ht="12.75">
      <c r="A138" s="100">
        <v>18.9</v>
      </c>
      <c r="B138" s="97">
        <f t="shared" si="19"/>
        <v>18.65</v>
      </c>
      <c r="C138" s="97">
        <f t="shared" si="20"/>
        <v>17.009999999999998</v>
      </c>
      <c r="D138" s="97">
        <f t="shared" si="21"/>
        <v>15.12</v>
      </c>
      <c r="E138" s="97">
        <f t="shared" si="16"/>
        <v>26.9</v>
      </c>
      <c r="F138" s="97">
        <f t="shared" si="17"/>
        <v>17.009999999999998</v>
      </c>
      <c r="G138" s="97">
        <f t="shared" si="18"/>
        <v>7.56</v>
      </c>
      <c r="H138" s="97">
        <v>3.5</v>
      </c>
    </row>
    <row r="139" spans="1:8" ht="12.75">
      <c r="A139" s="100">
        <v>18.8</v>
      </c>
      <c r="B139" s="97">
        <f t="shared" si="19"/>
        <v>18.55</v>
      </c>
      <c r="C139" s="97">
        <f t="shared" si="20"/>
        <v>16.92</v>
      </c>
      <c r="D139" s="97">
        <f t="shared" si="21"/>
        <v>15.040000000000001</v>
      </c>
      <c r="E139" s="97">
        <f t="shared" si="16"/>
        <v>26.8</v>
      </c>
      <c r="F139" s="97">
        <f t="shared" si="17"/>
        <v>16.92</v>
      </c>
      <c r="G139" s="97">
        <f t="shared" si="18"/>
        <v>7.5200000000000005</v>
      </c>
      <c r="H139" s="97">
        <v>3.5</v>
      </c>
    </row>
    <row r="140" spans="1:8" ht="12.75">
      <c r="A140" s="100">
        <v>18.7</v>
      </c>
      <c r="B140" s="97">
        <f t="shared" si="19"/>
        <v>18.45</v>
      </c>
      <c r="C140" s="97">
        <f t="shared" si="20"/>
        <v>16.83</v>
      </c>
      <c r="D140" s="97">
        <f t="shared" si="21"/>
        <v>14.96</v>
      </c>
      <c r="E140" s="97">
        <f t="shared" si="16"/>
        <v>26.7</v>
      </c>
      <c r="F140" s="97">
        <f t="shared" si="17"/>
        <v>16.83</v>
      </c>
      <c r="G140" s="97">
        <f t="shared" si="18"/>
        <v>7.48</v>
      </c>
      <c r="H140" s="97">
        <v>3.5</v>
      </c>
    </row>
    <row r="141" spans="1:8" ht="12.75">
      <c r="A141" s="100">
        <v>18.6</v>
      </c>
      <c r="B141" s="97">
        <f t="shared" si="19"/>
        <v>18.35</v>
      </c>
      <c r="C141" s="97">
        <f t="shared" si="20"/>
        <v>16.740000000000002</v>
      </c>
      <c r="D141" s="97">
        <f t="shared" si="21"/>
        <v>14.880000000000003</v>
      </c>
      <c r="E141" s="97">
        <f t="shared" si="16"/>
        <v>26.6</v>
      </c>
      <c r="F141" s="97">
        <f t="shared" si="17"/>
        <v>16.740000000000002</v>
      </c>
      <c r="G141" s="97">
        <f t="shared" si="18"/>
        <v>7.440000000000001</v>
      </c>
      <c r="H141" s="97">
        <v>3.5</v>
      </c>
    </row>
    <row r="142" spans="1:8" ht="12.75">
      <c r="A142" s="100">
        <v>18.5</v>
      </c>
      <c r="B142" s="97">
        <f t="shared" si="19"/>
        <v>18.25</v>
      </c>
      <c r="C142" s="97">
        <f t="shared" si="20"/>
        <v>16.650000000000002</v>
      </c>
      <c r="D142" s="97">
        <f t="shared" si="21"/>
        <v>14.8</v>
      </c>
      <c r="E142" s="97">
        <f t="shared" si="16"/>
        <v>26.5</v>
      </c>
      <c r="F142" s="97">
        <f t="shared" si="17"/>
        <v>16.650000000000002</v>
      </c>
      <c r="G142" s="97">
        <f t="shared" si="18"/>
        <v>7.4</v>
      </c>
      <c r="H142" s="97">
        <v>3.5</v>
      </c>
    </row>
    <row r="143" spans="1:8" ht="12.75">
      <c r="A143" s="100">
        <v>18.4</v>
      </c>
      <c r="B143" s="97">
        <f t="shared" si="19"/>
        <v>18.15</v>
      </c>
      <c r="C143" s="97">
        <f t="shared" si="20"/>
        <v>16.56</v>
      </c>
      <c r="D143" s="97">
        <f t="shared" si="21"/>
        <v>14.719999999999999</v>
      </c>
      <c r="E143" s="97">
        <f t="shared" si="16"/>
        <v>26.4</v>
      </c>
      <c r="F143" s="97">
        <f t="shared" si="17"/>
        <v>16.56</v>
      </c>
      <c r="G143" s="97">
        <f t="shared" si="18"/>
        <v>7.359999999999999</v>
      </c>
      <c r="H143" s="97">
        <v>3.5</v>
      </c>
    </row>
    <row r="144" spans="1:8" ht="12.75">
      <c r="A144" s="100">
        <v>18.3</v>
      </c>
      <c r="B144" s="97">
        <f t="shared" si="19"/>
        <v>18.05</v>
      </c>
      <c r="C144" s="97">
        <f t="shared" si="20"/>
        <v>16.470000000000002</v>
      </c>
      <c r="D144" s="97">
        <f t="shared" si="21"/>
        <v>14.64</v>
      </c>
      <c r="E144" s="97">
        <f t="shared" si="16"/>
        <v>26.3</v>
      </c>
      <c r="F144" s="97">
        <f t="shared" si="17"/>
        <v>16.470000000000002</v>
      </c>
      <c r="G144" s="97">
        <f t="shared" si="18"/>
        <v>7.32</v>
      </c>
      <c r="H144" s="97">
        <v>3.5</v>
      </c>
    </row>
    <row r="145" spans="1:8" ht="12.75">
      <c r="A145" s="100">
        <v>18.2</v>
      </c>
      <c r="B145" s="97">
        <f t="shared" si="19"/>
        <v>17.95</v>
      </c>
      <c r="C145" s="97">
        <f t="shared" si="20"/>
        <v>16.38</v>
      </c>
      <c r="D145" s="97">
        <f t="shared" si="21"/>
        <v>14.56</v>
      </c>
      <c r="E145" s="97">
        <f t="shared" si="16"/>
        <v>26.2</v>
      </c>
      <c r="F145" s="97">
        <f t="shared" si="17"/>
        <v>16.38</v>
      </c>
      <c r="G145" s="97">
        <f t="shared" si="18"/>
        <v>7.28</v>
      </c>
      <c r="H145" s="97">
        <v>3.5</v>
      </c>
    </row>
    <row r="146" spans="1:8" ht="12.75">
      <c r="A146" s="100">
        <v>18.1</v>
      </c>
      <c r="B146" s="97">
        <f t="shared" si="19"/>
        <v>17.85</v>
      </c>
      <c r="C146" s="97">
        <f t="shared" si="20"/>
        <v>16.290000000000003</v>
      </c>
      <c r="D146" s="97">
        <f t="shared" si="21"/>
        <v>14.480000000000002</v>
      </c>
      <c r="E146" s="97">
        <f t="shared" si="16"/>
        <v>26.1</v>
      </c>
      <c r="F146" s="97">
        <f t="shared" si="17"/>
        <v>16.290000000000003</v>
      </c>
      <c r="G146" s="97">
        <f t="shared" si="18"/>
        <v>7.240000000000001</v>
      </c>
      <c r="H146" s="97">
        <v>3.5</v>
      </c>
    </row>
    <row r="147" spans="1:8" ht="12.75">
      <c r="A147" s="100">
        <v>18</v>
      </c>
      <c r="B147" s="97">
        <f t="shared" si="19"/>
        <v>17.75</v>
      </c>
      <c r="C147" s="97">
        <f t="shared" si="20"/>
        <v>16.2</v>
      </c>
      <c r="D147" s="97">
        <f t="shared" si="21"/>
        <v>14.4</v>
      </c>
      <c r="E147" s="97">
        <f t="shared" si="16"/>
        <v>26</v>
      </c>
      <c r="F147" s="97">
        <f t="shared" si="17"/>
        <v>16.2</v>
      </c>
      <c r="G147" s="97">
        <f t="shared" si="18"/>
        <v>7.2</v>
      </c>
      <c r="H147" s="97">
        <v>3.5</v>
      </c>
    </row>
    <row r="148" spans="1:8" ht="12.75">
      <c r="A148" s="100">
        <v>17.9</v>
      </c>
      <c r="B148" s="97">
        <f t="shared" si="19"/>
        <v>17.65</v>
      </c>
      <c r="C148" s="97">
        <f t="shared" si="20"/>
        <v>16.11</v>
      </c>
      <c r="D148" s="97">
        <f t="shared" si="21"/>
        <v>14.32</v>
      </c>
      <c r="E148" s="97">
        <f t="shared" si="16"/>
        <v>25.9</v>
      </c>
      <c r="F148" s="97">
        <f t="shared" si="17"/>
        <v>16.11</v>
      </c>
      <c r="G148" s="97">
        <f t="shared" si="18"/>
        <v>7.16</v>
      </c>
      <c r="H148" s="97">
        <v>3.5</v>
      </c>
    </row>
    <row r="149" spans="1:8" ht="12.75">
      <c r="A149" s="100">
        <v>17.8</v>
      </c>
      <c r="B149" s="97">
        <f t="shared" si="19"/>
        <v>17.55</v>
      </c>
      <c r="C149" s="97">
        <f t="shared" si="20"/>
        <v>16.02</v>
      </c>
      <c r="D149" s="97">
        <f t="shared" si="21"/>
        <v>14.240000000000002</v>
      </c>
      <c r="E149" s="97">
        <f t="shared" si="16"/>
        <v>25.8</v>
      </c>
      <c r="F149" s="97">
        <f t="shared" si="17"/>
        <v>16.02</v>
      </c>
      <c r="G149" s="97">
        <f t="shared" si="18"/>
        <v>7.120000000000001</v>
      </c>
      <c r="H149" s="97">
        <v>3.5</v>
      </c>
    </row>
    <row r="150" spans="1:8" ht="12.75">
      <c r="A150" s="100">
        <v>17.7</v>
      </c>
      <c r="B150" s="97">
        <f t="shared" si="19"/>
        <v>17.45</v>
      </c>
      <c r="C150" s="97">
        <f t="shared" si="20"/>
        <v>15.93</v>
      </c>
      <c r="D150" s="97">
        <f t="shared" si="21"/>
        <v>14.16</v>
      </c>
      <c r="E150" s="97">
        <f t="shared" si="16"/>
        <v>25.7</v>
      </c>
      <c r="F150" s="97">
        <f t="shared" si="17"/>
        <v>15.93</v>
      </c>
      <c r="G150" s="97">
        <f t="shared" si="18"/>
        <v>7.08</v>
      </c>
      <c r="H150" s="97">
        <v>3.5</v>
      </c>
    </row>
    <row r="151" spans="1:8" ht="12.75">
      <c r="A151" s="100">
        <v>17.6</v>
      </c>
      <c r="B151" s="97">
        <f t="shared" si="19"/>
        <v>17.35</v>
      </c>
      <c r="C151" s="97">
        <f t="shared" si="20"/>
        <v>15.840000000000002</v>
      </c>
      <c r="D151" s="97">
        <f t="shared" si="21"/>
        <v>14.080000000000002</v>
      </c>
      <c r="E151" s="97">
        <f t="shared" si="16"/>
        <v>25.6</v>
      </c>
      <c r="F151" s="97">
        <f t="shared" si="17"/>
        <v>15.840000000000002</v>
      </c>
      <c r="G151" s="97">
        <f t="shared" si="18"/>
        <v>7.040000000000001</v>
      </c>
      <c r="H151" s="97">
        <v>3.5</v>
      </c>
    </row>
    <row r="152" spans="1:8" ht="12.75">
      <c r="A152" s="100">
        <v>17.5</v>
      </c>
      <c r="B152" s="97">
        <f t="shared" si="19"/>
        <v>17.25</v>
      </c>
      <c r="C152" s="97">
        <f t="shared" si="20"/>
        <v>15.75</v>
      </c>
      <c r="D152" s="97">
        <f t="shared" si="21"/>
        <v>14</v>
      </c>
      <c r="E152" s="97">
        <f t="shared" si="16"/>
        <v>25.5</v>
      </c>
      <c r="F152" s="97">
        <f t="shared" si="17"/>
        <v>15.75</v>
      </c>
      <c r="G152" s="97">
        <f t="shared" si="18"/>
        <v>7</v>
      </c>
      <c r="H152" s="97">
        <v>3.5</v>
      </c>
    </row>
    <row r="153" spans="1:8" ht="12.75">
      <c r="A153" s="100">
        <v>17.4</v>
      </c>
      <c r="B153" s="97">
        <f t="shared" si="19"/>
        <v>17.15</v>
      </c>
      <c r="C153" s="97">
        <f t="shared" si="20"/>
        <v>15.659999999999998</v>
      </c>
      <c r="D153" s="97">
        <f t="shared" si="21"/>
        <v>13.92</v>
      </c>
      <c r="E153" s="97">
        <f t="shared" si="16"/>
        <v>25.4</v>
      </c>
      <c r="F153" s="97">
        <f t="shared" si="17"/>
        <v>15.659999999999998</v>
      </c>
      <c r="G153" s="97">
        <f t="shared" si="18"/>
        <v>6.96</v>
      </c>
      <c r="H153" s="97">
        <v>3.5</v>
      </c>
    </row>
    <row r="154" spans="1:8" ht="12.75">
      <c r="A154" s="100">
        <v>17.3</v>
      </c>
      <c r="B154" s="97">
        <f t="shared" si="19"/>
        <v>17.05</v>
      </c>
      <c r="C154" s="97">
        <f t="shared" si="20"/>
        <v>15.57</v>
      </c>
      <c r="D154" s="97">
        <f t="shared" si="21"/>
        <v>13.840000000000002</v>
      </c>
      <c r="E154" s="97">
        <f t="shared" si="16"/>
        <v>25.3</v>
      </c>
      <c r="F154" s="97">
        <f t="shared" si="17"/>
        <v>15.57</v>
      </c>
      <c r="G154" s="97">
        <f t="shared" si="18"/>
        <v>6.920000000000001</v>
      </c>
      <c r="H154" s="97">
        <v>3.5</v>
      </c>
    </row>
    <row r="155" spans="1:8" ht="12.75">
      <c r="A155" s="100">
        <v>17.2</v>
      </c>
      <c r="B155" s="97">
        <f t="shared" si="19"/>
        <v>16.95</v>
      </c>
      <c r="C155" s="97">
        <f t="shared" si="20"/>
        <v>15.48</v>
      </c>
      <c r="D155" s="97">
        <f t="shared" si="21"/>
        <v>13.76</v>
      </c>
      <c r="E155" s="97">
        <f t="shared" si="16"/>
        <v>25.2</v>
      </c>
      <c r="F155" s="97">
        <f t="shared" si="17"/>
        <v>15.48</v>
      </c>
      <c r="G155" s="97">
        <f t="shared" si="18"/>
        <v>6.88</v>
      </c>
      <c r="H155" s="97">
        <v>3.5</v>
      </c>
    </row>
    <row r="156" spans="1:8" ht="12.75">
      <c r="A156" s="100">
        <v>17.1</v>
      </c>
      <c r="B156" s="97">
        <f t="shared" si="19"/>
        <v>16.85</v>
      </c>
      <c r="C156" s="97">
        <f t="shared" si="20"/>
        <v>15.390000000000002</v>
      </c>
      <c r="D156" s="97">
        <f t="shared" si="21"/>
        <v>13.680000000000001</v>
      </c>
      <c r="E156" s="97">
        <f t="shared" si="16"/>
        <v>25.1</v>
      </c>
      <c r="F156" s="97">
        <f t="shared" si="17"/>
        <v>15.390000000000002</v>
      </c>
      <c r="G156" s="97">
        <f t="shared" si="18"/>
        <v>6.840000000000001</v>
      </c>
      <c r="H156" s="97">
        <v>3.5</v>
      </c>
    </row>
    <row r="157" spans="1:8" ht="12.75">
      <c r="A157" s="100">
        <v>17</v>
      </c>
      <c r="B157" s="97">
        <f t="shared" si="19"/>
        <v>16.75</v>
      </c>
      <c r="C157" s="97">
        <f t="shared" si="20"/>
        <v>15.3</v>
      </c>
      <c r="D157" s="97">
        <f t="shared" si="21"/>
        <v>13.600000000000001</v>
      </c>
      <c r="E157" s="97">
        <f t="shared" si="16"/>
        <v>25</v>
      </c>
      <c r="F157" s="97">
        <f t="shared" si="17"/>
        <v>15.3</v>
      </c>
      <c r="G157" s="97">
        <f t="shared" si="18"/>
        <v>6.800000000000001</v>
      </c>
      <c r="H157" s="97">
        <v>3.5</v>
      </c>
    </row>
    <row r="158" ht="12.75">
      <c r="A158" s="100"/>
    </row>
    <row r="159" ht="12.75">
      <c r="A159" s="100"/>
    </row>
    <row r="160" ht="12.75">
      <c r="A160" s="100"/>
    </row>
    <row r="161" spans="1:2" ht="12.75">
      <c r="A161" s="100" t="s">
        <v>177</v>
      </c>
      <c r="B161" s="102" t="s">
        <v>178</v>
      </c>
    </row>
    <row r="162" ht="12.75">
      <c r="A162" s="100"/>
    </row>
    <row r="163" ht="12.75">
      <c r="A163" s="100"/>
    </row>
    <row r="164" ht="12.75">
      <c r="A164" s="100"/>
    </row>
    <row r="165" ht="12.75">
      <c r="A165" s="100"/>
    </row>
    <row r="166" ht="12.75">
      <c r="A166" s="100"/>
    </row>
    <row r="167" ht="12.75">
      <c r="A167" s="100"/>
    </row>
    <row r="168" ht="12.75">
      <c r="A168" s="100"/>
    </row>
    <row r="169" ht="12.75">
      <c r="A169" s="100"/>
    </row>
    <row r="170" ht="12.75">
      <c r="A170" s="100"/>
    </row>
    <row r="171" ht="12.75">
      <c r="A171" s="100"/>
    </row>
    <row r="172" ht="12.75">
      <c r="A172" s="100"/>
    </row>
    <row r="173" ht="12.75">
      <c r="A173" s="100"/>
    </row>
    <row r="174" ht="12.75">
      <c r="A174" s="100"/>
    </row>
    <row r="175" ht="12.75">
      <c r="A175" s="100"/>
    </row>
    <row r="176" ht="12.75">
      <c r="A176" s="100"/>
    </row>
    <row r="177" ht="12.75">
      <c r="A177" s="100"/>
    </row>
  </sheetData>
  <printOptions/>
  <pageMargins left="0.75" right="0.69" top="0.73" bottom="1.24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Karlstad Friidrottsgymnasium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Rydén</dc:creator>
  <cp:keywords/>
  <dc:description/>
  <cp:lastModifiedBy>Anders Borgström</cp:lastModifiedBy>
  <cp:lastPrinted>2015-09-16T18:35:26Z</cp:lastPrinted>
  <dcterms:created xsi:type="dcterms:W3CDTF">2001-01-29T09:11:12Z</dcterms:created>
  <dcterms:modified xsi:type="dcterms:W3CDTF">2016-03-21T14:18:23Z</dcterms:modified>
  <cp:category/>
  <cp:version/>
  <cp:contentType/>
  <cp:contentStatus/>
</cp:coreProperties>
</file>