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rienteringse-my.sharepoint.com/personal/sfif-g_friidrott_se/Documents/SFIF-Gemensam/Elit och landslag/PC Mångkamp/poängtabeller/"/>
    </mc:Choice>
  </mc:AlternateContent>
  <xr:revisionPtr revIDLastSave="3" documentId="8_{A35D9F1B-8D44-4809-9405-A975D81AD003}" xr6:coauthVersionLast="47" xr6:coauthVersionMax="47" xr10:uidLastSave="{6E69E0E0-29DF-4A73-85CC-19936F98D529}"/>
  <bookViews>
    <workbookView xWindow="8730" yWindow="1010" windowWidth="9750" windowHeight="9060" tabRatio="733" xr2:uid="{00000000-000D-0000-FFFF-FFFF00000000}"/>
  </bookViews>
  <sheets>
    <sheet name="Femkamp 14-15 år" sheetId="10" r:id="rId1"/>
    <sheet name="Femkamp 16år - senior" sheetId="11" r:id="rId2"/>
    <sheet name="Sjukamp 14-15 år" sheetId="8" r:id="rId3"/>
    <sheet name="Sjukamp 16-17 år" sheetId="12" r:id="rId4"/>
    <sheet name="Sjukamp junior senior" sheetId="9" r:id="rId5"/>
    <sheet name="Sjukamp 16 år" sheetId="13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0" l="1"/>
  <c r="O6" i="10"/>
  <c r="F40" i="9"/>
  <c r="F39" i="9"/>
  <c r="F38" i="9"/>
  <c r="F37" i="9"/>
  <c r="D37" i="9" s="1"/>
  <c r="F36" i="9"/>
  <c r="F35" i="9"/>
  <c r="F34" i="9"/>
  <c r="F33" i="9"/>
  <c r="F32" i="9"/>
  <c r="F31" i="9"/>
  <c r="F30" i="9"/>
  <c r="F29" i="9"/>
  <c r="D29" i="9" s="1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D15" i="9" s="1"/>
  <c r="F14" i="9"/>
  <c r="D14" i="9" s="1"/>
  <c r="F13" i="9"/>
  <c r="D13" i="9" s="1"/>
  <c r="F12" i="9"/>
  <c r="F11" i="9"/>
  <c r="F10" i="9"/>
  <c r="F9" i="9"/>
  <c r="H40" i="9"/>
  <c r="H39" i="9"/>
  <c r="H38" i="9"/>
  <c r="H37" i="9"/>
  <c r="H36" i="9"/>
  <c r="H35" i="9"/>
  <c r="H34" i="9"/>
  <c r="H33" i="9"/>
  <c r="D33" i="9" s="1"/>
  <c r="H32" i="9"/>
  <c r="H31" i="9"/>
  <c r="H30" i="9"/>
  <c r="H29" i="9"/>
  <c r="H28" i="9"/>
  <c r="H27" i="9"/>
  <c r="H26" i="9"/>
  <c r="H25" i="9"/>
  <c r="D25" i="9" s="1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D26" i="9" s="1"/>
  <c r="J27" i="9"/>
  <c r="J28" i="9"/>
  <c r="J29" i="9"/>
  <c r="J30" i="9"/>
  <c r="J31" i="9"/>
  <c r="J32" i="9"/>
  <c r="J33" i="9"/>
  <c r="J34" i="9"/>
  <c r="D34" i="9" s="1"/>
  <c r="J35" i="9"/>
  <c r="J36" i="9"/>
  <c r="J37" i="9"/>
  <c r="J38" i="9"/>
  <c r="J39" i="9"/>
  <c r="J40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N9" i="9"/>
  <c r="N10" i="9"/>
  <c r="D10" i="9" s="1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S9" i="9"/>
  <c r="S10" i="9"/>
  <c r="S11" i="9"/>
  <c r="S12" i="9"/>
  <c r="S13" i="9"/>
  <c r="S14" i="9"/>
  <c r="S15" i="9"/>
  <c r="S16" i="9"/>
  <c r="D16" i="9" s="1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D40" i="9" s="1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D21" i="12" s="1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H9" i="12"/>
  <c r="H10" i="12"/>
  <c r="H11" i="12"/>
  <c r="H12" i="12"/>
  <c r="D12" i="12" s="1"/>
  <c r="H13" i="12"/>
  <c r="D13" i="12" s="1"/>
  <c r="H14" i="12"/>
  <c r="H15" i="12"/>
  <c r="D15" i="12" s="1"/>
  <c r="H16" i="12"/>
  <c r="H17" i="12"/>
  <c r="H18" i="12"/>
  <c r="H19" i="12"/>
  <c r="H20" i="12"/>
  <c r="D20" i="12" s="1"/>
  <c r="H21" i="12"/>
  <c r="H22" i="12"/>
  <c r="H23" i="12"/>
  <c r="H24" i="12"/>
  <c r="H25" i="12"/>
  <c r="H26" i="12"/>
  <c r="H27" i="12"/>
  <c r="H28" i="12"/>
  <c r="H29" i="12"/>
  <c r="D29" i="12" s="1"/>
  <c r="H30" i="12"/>
  <c r="H31" i="12"/>
  <c r="D31" i="12" s="1"/>
  <c r="H32" i="12"/>
  <c r="H33" i="12"/>
  <c r="H34" i="12"/>
  <c r="H35" i="12"/>
  <c r="H36" i="12"/>
  <c r="D36" i="12" s="1"/>
  <c r="H37" i="12"/>
  <c r="D37" i="12" s="1"/>
  <c r="H38" i="12"/>
  <c r="H39" i="12"/>
  <c r="H40" i="12"/>
  <c r="J9" i="12"/>
  <c r="J10" i="12"/>
  <c r="J11" i="12"/>
  <c r="D11" i="12" s="1"/>
  <c r="J12" i="12"/>
  <c r="J13" i="12"/>
  <c r="J14" i="12"/>
  <c r="J15" i="12"/>
  <c r="J16" i="12"/>
  <c r="J17" i="12"/>
  <c r="J18" i="12"/>
  <c r="J19" i="12"/>
  <c r="D19" i="12" s="1"/>
  <c r="J20" i="12"/>
  <c r="J21" i="12"/>
  <c r="J22" i="12"/>
  <c r="J23" i="12"/>
  <c r="J24" i="12"/>
  <c r="J25" i="12"/>
  <c r="J26" i="12"/>
  <c r="D26" i="12" s="1"/>
  <c r="J27" i="12"/>
  <c r="J28" i="12"/>
  <c r="J29" i="12"/>
  <c r="J30" i="12"/>
  <c r="J31" i="12"/>
  <c r="J32" i="12"/>
  <c r="J33" i="12"/>
  <c r="J34" i="12"/>
  <c r="D34" i="12" s="1"/>
  <c r="J35" i="12"/>
  <c r="J36" i="12"/>
  <c r="J37" i="12"/>
  <c r="J38" i="12"/>
  <c r="J39" i="12"/>
  <c r="J40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D22" i="12" s="1"/>
  <c r="L23" i="12"/>
  <c r="D23" i="12" s="1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D39" i="12" s="1"/>
  <c r="L40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P9" i="12"/>
  <c r="P10" i="12"/>
  <c r="D10" i="12" s="1"/>
  <c r="P11" i="12"/>
  <c r="P12" i="12"/>
  <c r="P13" i="12"/>
  <c r="P14" i="12"/>
  <c r="P15" i="12"/>
  <c r="P16" i="12"/>
  <c r="D16" i="12" s="1"/>
  <c r="P17" i="12"/>
  <c r="P18" i="12"/>
  <c r="P19" i="12"/>
  <c r="P20" i="12"/>
  <c r="P21" i="12"/>
  <c r="P22" i="12"/>
  <c r="P23" i="12"/>
  <c r="P24" i="12"/>
  <c r="P25" i="12"/>
  <c r="D25" i="12" s="1"/>
  <c r="P26" i="12"/>
  <c r="P27" i="12"/>
  <c r="D27" i="12" s="1"/>
  <c r="P28" i="12"/>
  <c r="P29" i="12"/>
  <c r="P30" i="12"/>
  <c r="P31" i="12"/>
  <c r="P32" i="12"/>
  <c r="P33" i="12"/>
  <c r="P34" i="12"/>
  <c r="P35" i="12"/>
  <c r="D35" i="12" s="1"/>
  <c r="P36" i="12"/>
  <c r="P37" i="12"/>
  <c r="P38" i="12"/>
  <c r="P39" i="12"/>
  <c r="P40" i="12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J9" i="13"/>
  <c r="J10" i="13"/>
  <c r="J11" i="13"/>
  <c r="J12" i="13"/>
  <c r="J13" i="13"/>
  <c r="J14" i="13"/>
  <c r="D14" i="13" s="1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D36" i="13" s="1"/>
  <c r="L37" i="13"/>
  <c r="L38" i="13"/>
  <c r="L39" i="13"/>
  <c r="L40" i="13"/>
  <c r="N9" i="13"/>
  <c r="N10" i="13"/>
  <c r="N11" i="13"/>
  <c r="N12" i="13"/>
  <c r="N13" i="13"/>
  <c r="N14" i="13"/>
  <c r="N15" i="13"/>
  <c r="D15" i="13" s="1"/>
  <c r="N16" i="13"/>
  <c r="N17" i="13"/>
  <c r="N18" i="13"/>
  <c r="N19" i="13"/>
  <c r="N20" i="13"/>
  <c r="D20" i="13" s="1"/>
  <c r="N21" i="13"/>
  <c r="N22" i="13"/>
  <c r="N23" i="13"/>
  <c r="N24" i="13"/>
  <c r="N25" i="13"/>
  <c r="D25" i="13" s="1"/>
  <c r="N26" i="13"/>
  <c r="N27" i="13"/>
  <c r="N28" i="13"/>
  <c r="D28" i="13" s="1"/>
  <c r="N29" i="13"/>
  <c r="N30" i="13"/>
  <c r="N31" i="13"/>
  <c r="N32" i="13"/>
  <c r="N33" i="13"/>
  <c r="N34" i="13"/>
  <c r="N35" i="13"/>
  <c r="N36" i="13"/>
  <c r="N37" i="13"/>
  <c r="N38" i="13"/>
  <c r="N39" i="13"/>
  <c r="D39" i="13" s="1"/>
  <c r="N40" i="13"/>
  <c r="D40" i="13" s="1"/>
  <c r="P9" i="13"/>
  <c r="P10" i="13"/>
  <c r="P11" i="13"/>
  <c r="P12" i="13"/>
  <c r="P13" i="13"/>
  <c r="D13" i="13" s="1"/>
  <c r="P14" i="13"/>
  <c r="P15" i="13"/>
  <c r="P16" i="13"/>
  <c r="P17" i="13"/>
  <c r="P18" i="13"/>
  <c r="P19" i="13"/>
  <c r="P20" i="13"/>
  <c r="P21" i="13"/>
  <c r="D21" i="13" s="1"/>
  <c r="P22" i="13"/>
  <c r="P23" i="13"/>
  <c r="P24" i="13"/>
  <c r="D24" i="13" s="1"/>
  <c r="P25" i="13"/>
  <c r="P26" i="13"/>
  <c r="P27" i="13"/>
  <c r="P28" i="13"/>
  <c r="P29" i="13"/>
  <c r="D29" i="13" s="1"/>
  <c r="P30" i="13"/>
  <c r="P31" i="13"/>
  <c r="P32" i="13"/>
  <c r="P33" i="13"/>
  <c r="P34" i="13"/>
  <c r="P35" i="13"/>
  <c r="P36" i="13"/>
  <c r="P37" i="13"/>
  <c r="D37" i="13" s="1"/>
  <c r="P38" i="13"/>
  <c r="P39" i="13"/>
  <c r="P40" i="13"/>
  <c r="F9" i="8"/>
  <c r="F10" i="8"/>
  <c r="F11" i="8"/>
  <c r="F12" i="8"/>
  <c r="F13" i="8"/>
  <c r="F14" i="8"/>
  <c r="F15" i="8"/>
  <c r="F16" i="8"/>
  <c r="F17" i="8"/>
  <c r="F18" i="8"/>
  <c r="F19" i="8"/>
  <c r="D19" i="8" s="1"/>
  <c r="F20" i="8"/>
  <c r="F21" i="8"/>
  <c r="F22" i="8"/>
  <c r="F23" i="8"/>
  <c r="F24" i="8"/>
  <c r="F25" i="8"/>
  <c r="F26" i="8"/>
  <c r="F27" i="8"/>
  <c r="D27" i="8" s="1"/>
  <c r="F28" i="8"/>
  <c r="F29" i="8"/>
  <c r="F30" i="8"/>
  <c r="F31" i="8"/>
  <c r="D31" i="8" s="1"/>
  <c r="F32" i="8"/>
  <c r="F33" i="8"/>
  <c r="F34" i="8"/>
  <c r="F35" i="8"/>
  <c r="D35" i="8" s="1"/>
  <c r="F36" i="8"/>
  <c r="F37" i="8"/>
  <c r="F38" i="8"/>
  <c r="F39" i="8"/>
  <c r="F40" i="8"/>
  <c r="H9" i="8"/>
  <c r="H10" i="8"/>
  <c r="H11" i="8"/>
  <c r="H12" i="8"/>
  <c r="H13" i="8"/>
  <c r="H14" i="8"/>
  <c r="H15" i="8"/>
  <c r="D15" i="8" s="1"/>
  <c r="H16" i="8"/>
  <c r="H17" i="8"/>
  <c r="H18" i="8"/>
  <c r="H19" i="8"/>
  <c r="H20" i="8"/>
  <c r="H21" i="8"/>
  <c r="H22" i="8"/>
  <c r="H23" i="8"/>
  <c r="D23" i="8" s="1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D39" i="8" s="1"/>
  <c r="H40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L9" i="8"/>
  <c r="L10" i="8"/>
  <c r="L11" i="8"/>
  <c r="L12" i="8"/>
  <c r="L13" i="8"/>
  <c r="L14" i="8"/>
  <c r="L15" i="8"/>
  <c r="L16" i="8"/>
  <c r="L17" i="8"/>
  <c r="D17" i="8" s="1"/>
  <c r="L18" i="8"/>
  <c r="L19" i="8"/>
  <c r="L20" i="8"/>
  <c r="L21" i="8"/>
  <c r="L22" i="8"/>
  <c r="L23" i="8"/>
  <c r="L24" i="8"/>
  <c r="L25" i="8"/>
  <c r="D25" i="8" s="1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N9" i="8"/>
  <c r="N10" i="8"/>
  <c r="N11" i="8"/>
  <c r="N12" i="8"/>
  <c r="N13" i="8"/>
  <c r="N14" i="8"/>
  <c r="N15" i="8"/>
  <c r="N16" i="8"/>
  <c r="D16" i="8" s="1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P9" i="8"/>
  <c r="D9" i="8" s="1"/>
  <c r="P10" i="8"/>
  <c r="P11" i="8"/>
  <c r="P12" i="8"/>
  <c r="D12" i="8" s="1"/>
  <c r="P13" i="8"/>
  <c r="P14" i="8"/>
  <c r="P15" i="8"/>
  <c r="P16" i="8"/>
  <c r="P17" i="8"/>
  <c r="P18" i="8"/>
  <c r="P19" i="8"/>
  <c r="P20" i="8"/>
  <c r="D20" i="8" s="1"/>
  <c r="P21" i="8"/>
  <c r="D21" i="8" s="1"/>
  <c r="P22" i="8"/>
  <c r="P23" i="8"/>
  <c r="P24" i="8"/>
  <c r="P25" i="8"/>
  <c r="P26" i="8"/>
  <c r="P27" i="8"/>
  <c r="P28" i="8"/>
  <c r="D28" i="8" s="1"/>
  <c r="P29" i="8"/>
  <c r="D29" i="8" s="1"/>
  <c r="P30" i="8"/>
  <c r="P31" i="8"/>
  <c r="P32" i="8"/>
  <c r="P33" i="8"/>
  <c r="D33" i="8" s="1"/>
  <c r="P34" i="8"/>
  <c r="D34" i="8" s="1"/>
  <c r="P35" i="8"/>
  <c r="P36" i="8"/>
  <c r="P37" i="8"/>
  <c r="P38" i="8"/>
  <c r="P39" i="8"/>
  <c r="P40" i="8"/>
  <c r="S9" i="8"/>
  <c r="S10" i="8"/>
  <c r="S11" i="8"/>
  <c r="S12" i="8"/>
  <c r="S13" i="8"/>
  <c r="S14" i="8"/>
  <c r="S15" i="8"/>
  <c r="S16" i="8"/>
  <c r="S17" i="8"/>
  <c r="S18" i="8"/>
  <c r="D18" i="8" s="1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D38" i="8" s="1"/>
  <c r="S39" i="8"/>
  <c r="S40" i="8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8" i="13"/>
  <c r="S8" i="12"/>
  <c r="D31" i="13"/>
  <c r="D23" i="13"/>
  <c r="D12" i="13"/>
  <c r="P8" i="13"/>
  <c r="N8" i="13"/>
  <c r="L8" i="13"/>
  <c r="J8" i="13"/>
  <c r="H8" i="13"/>
  <c r="F8" i="13"/>
  <c r="S7" i="13"/>
  <c r="P7" i="13"/>
  <c r="N7" i="13"/>
  <c r="L7" i="13"/>
  <c r="J7" i="13"/>
  <c r="H7" i="13"/>
  <c r="F7" i="13"/>
  <c r="D7" i="13" s="1"/>
  <c r="S6" i="13"/>
  <c r="P6" i="13"/>
  <c r="N6" i="13"/>
  <c r="L6" i="13"/>
  <c r="J6" i="13"/>
  <c r="H6" i="13"/>
  <c r="F6" i="13"/>
  <c r="D6" i="13" s="1"/>
  <c r="S6" i="9"/>
  <c r="S7" i="9"/>
  <c r="D14" i="12"/>
  <c r="D28" i="12"/>
  <c r="D18" i="12"/>
  <c r="D17" i="12"/>
  <c r="P8" i="12"/>
  <c r="N8" i="12"/>
  <c r="L8" i="12"/>
  <c r="J8" i="12"/>
  <c r="H8" i="12"/>
  <c r="F8" i="12"/>
  <c r="P7" i="12"/>
  <c r="N7" i="12"/>
  <c r="L7" i="12"/>
  <c r="J7" i="12"/>
  <c r="H7" i="12"/>
  <c r="F7" i="12"/>
  <c r="P6" i="12"/>
  <c r="N6" i="12"/>
  <c r="L6" i="12"/>
  <c r="J6" i="12"/>
  <c r="H6" i="12"/>
  <c r="F6" i="12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D11" i="10"/>
  <c r="D12" i="10"/>
  <c r="D15" i="10"/>
  <c r="D17" i="10"/>
  <c r="D19" i="10"/>
  <c r="D20" i="10"/>
  <c r="D21" i="10"/>
  <c r="D25" i="10"/>
  <c r="D27" i="10"/>
  <c r="D28" i="10"/>
  <c r="D29" i="10"/>
  <c r="D31" i="10"/>
  <c r="O7" i="11"/>
  <c r="O8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H7" i="11"/>
  <c r="H8" i="11"/>
  <c r="D8" i="11" s="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D11" i="11"/>
  <c r="D12" i="11"/>
  <c r="D13" i="11"/>
  <c r="D15" i="11"/>
  <c r="D16" i="11"/>
  <c r="D17" i="11"/>
  <c r="D19" i="11"/>
  <c r="D20" i="11"/>
  <c r="D21" i="11"/>
  <c r="D23" i="11"/>
  <c r="D24" i="11"/>
  <c r="D25" i="11"/>
  <c r="D28" i="11"/>
  <c r="D29" i="11"/>
  <c r="D31" i="11"/>
  <c r="D32" i="11"/>
  <c r="D33" i="11"/>
  <c r="O36" i="11"/>
  <c r="O37" i="11"/>
  <c r="O38" i="11"/>
  <c r="O39" i="11"/>
  <c r="O40" i="11"/>
  <c r="O6" i="11"/>
  <c r="L40" i="11"/>
  <c r="J40" i="11"/>
  <c r="H40" i="11"/>
  <c r="F40" i="11"/>
  <c r="L39" i="11"/>
  <c r="J39" i="11"/>
  <c r="H39" i="11"/>
  <c r="F39" i="11"/>
  <c r="L38" i="11"/>
  <c r="J38" i="11"/>
  <c r="H38" i="11"/>
  <c r="F38" i="11"/>
  <c r="L37" i="11"/>
  <c r="J37" i="11"/>
  <c r="H37" i="11"/>
  <c r="D37" i="11"/>
  <c r="L36" i="11"/>
  <c r="J36" i="11"/>
  <c r="H36" i="11"/>
  <c r="D36" i="11"/>
  <c r="L35" i="11"/>
  <c r="D35" i="11" s="1"/>
  <c r="L6" i="11"/>
  <c r="J6" i="11"/>
  <c r="H6" i="11"/>
  <c r="F6" i="11"/>
  <c r="O32" i="10"/>
  <c r="O33" i="10"/>
  <c r="O34" i="10"/>
  <c r="O35" i="10"/>
  <c r="O36" i="10"/>
  <c r="O37" i="10"/>
  <c r="O38" i="10"/>
  <c r="O39" i="10"/>
  <c r="O40" i="10"/>
  <c r="L33" i="10"/>
  <c r="L34" i="10"/>
  <c r="L35" i="10"/>
  <c r="L36" i="10"/>
  <c r="L37" i="10"/>
  <c r="L38" i="10"/>
  <c r="L39" i="10"/>
  <c r="L40" i="10"/>
  <c r="J33" i="10"/>
  <c r="J34" i="10"/>
  <c r="J35" i="10"/>
  <c r="J36" i="10"/>
  <c r="J37" i="10"/>
  <c r="J38" i="10"/>
  <c r="J39" i="10"/>
  <c r="J40" i="10"/>
  <c r="H34" i="10"/>
  <c r="H35" i="10"/>
  <c r="H36" i="10"/>
  <c r="H37" i="10"/>
  <c r="H38" i="10"/>
  <c r="H39" i="10"/>
  <c r="H40" i="10"/>
  <c r="F34" i="10"/>
  <c r="F35" i="10"/>
  <c r="D35" i="10" s="1"/>
  <c r="F36" i="10"/>
  <c r="F37" i="10"/>
  <c r="F38" i="10"/>
  <c r="F39" i="10"/>
  <c r="D39" i="10" s="1"/>
  <c r="F40" i="10"/>
  <c r="J6" i="10"/>
  <c r="D9" i="10"/>
  <c r="D36" i="10"/>
  <c r="D37" i="10"/>
  <c r="F6" i="10"/>
  <c r="S8" i="9"/>
  <c r="D12" i="9"/>
  <c r="D17" i="9"/>
  <c r="D20" i="9"/>
  <c r="D21" i="9"/>
  <c r="D28" i="9"/>
  <c r="D36" i="9"/>
  <c r="J8" i="9"/>
  <c r="L8" i="9"/>
  <c r="N8" i="9"/>
  <c r="H8" i="9"/>
  <c r="P8" i="9"/>
  <c r="F8" i="9"/>
  <c r="J7" i="9"/>
  <c r="L7" i="9"/>
  <c r="N7" i="9"/>
  <c r="H7" i="9"/>
  <c r="P7" i="9"/>
  <c r="F7" i="9"/>
  <c r="J6" i="9"/>
  <c r="L6" i="9"/>
  <c r="N6" i="9"/>
  <c r="H6" i="9"/>
  <c r="P6" i="9"/>
  <c r="F6" i="9"/>
  <c r="P7" i="8"/>
  <c r="P8" i="8"/>
  <c r="P6" i="8"/>
  <c r="L7" i="8"/>
  <c r="L8" i="8"/>
  <c r="L6" i="8"/>
  <c r="H7" i="8"/>
  <c r="H8" i="8"/>
  <c r="H6" i="8"/>
  <c r="D40" i="8"/>
  <c r="D11" i="8"/>
  <c r="D26" i="8"/>
  <c r="D36" i="8"/>
  <c r="N7" i="8"/>
  <c r="N8" i="8"/>
  <c r="J7" i="8"/>
  <c r="J8" i="8"/>
  <c r="F7" i="8"/>
  <c r="F8" i="8"/>
  <c r="F6" i="8"/>
  <c r="N6" i="8"/>
  <c r="J6" i="8"/>
  <c r="L6" i="10"/>
  <c r="H6" i="10"/>
  <c r="D9" i="11" l="1"/>
  <c r="D9" i="12"/>
  <c r="D6" i="12"/>
  <c r="D7" i="11"/>
  <c r="D39" i="9"/>
  <c r="D31" i="9"/>
  <c r="D23" i="9"/>
  <c r="D27" i="9"/>
  <c r="D19" i="9"/>
  <c r="D11" i="9"/>
  <c r="D35" i="9"/>
  <c r="D9" i="9"/>
  <c r="D30" i="9"/>
  <c r="D38" i="9"/>
  <c r="D22" i="9"/>
  <c r="D18" i="9"/>
  <c r="D24" i="9"/>
  <c r="D32" i="9"/>
  <c r="D24" i="12"/>
  <c r="D40" i="12"/>
  <c r="D38" i="12"/>
  <c r="D30" i="12"/>
  <c r="D32" i="12"/>
  <c r="D33" i="12"/>
  <c r="D16" i="13"/>
  <c r="D33" i="13"/>
  <c r="D22" i="13"/>
  <c r="D34" i="13"/>
  <c r="D26" i="13"/>
  <c r="D18" i="13"/>
  <c r="D10" i="13"/>
  <c r="D35" i="13"/>
  <c r="D27" i="13"/>
  <c r="D19" i="13"/>
  <c r="D11" i="13"/>
  <c r="D17" i="13"/>
  <c r="D9" i="13"/>
  <c r="D32" i="13"/>
  <c r="D38" i="13"/>
  <c r="D30" i="13"/>
  <c r="D32" i="8"/>
  <c r="D22" i="8"/>
  <c r="D30" i="8"/>
  <c r="D24" i="8"/>
  <c r="D37" i="8"/>
  <c r="D13" i="8"/>
  <c r="D10" i="8"/>
  <c r="D14" i="8"/>
  <c r="D7" i="12"/>
  <c r="D8" i="13"/>
  <c r="D8" i="12"/>
  <c r="D8" i="9"/>
  <c r="D7" i="9"/>
  <c r="D33" i="10"/>
  <c r="D39" i="11"/>
  <c r="D27" i="11"/>
  <c r="D32" i="10"/>
  <c r="D24" i="10"/>
  <c r="D16" i="10"/>
  <c r="D23" i="10"/>
  <c r="D13" i="10"/>
  <c r="D30" i="10"/>
  <c r="D26" i="10"/>
  <c r="D22" i="10"/>
  <c r="D18" i="10"/>
  <c r="D14" i="10"/>
  <c r="D10" i="10"/>
  <c r="D34" i="11"/>
  <c r="D30" i="11"/>
  <c r="D26" i="11"/>
  <c r="D22" i="11"/>
  <c r="D18" i="11"/>
  <c r="D14" i="11"/>
  <c r="D10" i="11"/>
  <c r="D40" i="11"/>
  <c r="D38" i="11"/>
  <c r="D6" i="11"/>
  <c r="D8" i="10"/>
  <c r="D6" i="10"/>
  <c r="D7" i="10"/>
  <c r="D38" i="10"/>
  <c r="D34" i="10"/>
  <c r="D8" i="8"/>
  <c r="D7" i="8"/>
  <c r="D40" i="10"/>
  <c r="D6" i="8" l="1"/>
  <c r="D6" i="9" l="1"/>
</calcChain>
</file>

<file path=xl/sharedStrings.xml><?xml version="1.0" encoding="utf-8"?>
<sst xmlns="http://schemas.openxmlformats.org/spreadsheetml/2006/main" count="206" uniqueCount="58">
  <si>
    <t>Femkamp</t>
  </si>
  <si>
    <t>60 m häck</t>
  </si>
  <si>
    <t>Höjd</t>
  </si>
  <si>
    <t>Kula (m)</t>
  </si>
  <si>
    <t>Längd</t>
  </si>
  <si>
    <t>600 m</t>
  </si>
  <si>
    <t>Namn</t>
  </si>
  <si>
    <t>Född</t>
  </si>
  <si>
    <t>Klubb</t>
  </si>
  <si>
    <t>s,00</t>
  </si>
  <si>
    <t>poäng</t>
  </si>
  <si>
    <t>cm</t>
  </si>
  <si>
    <t>m,00</t>
  </si>
  <si>
    <t>min</t>
  </si>
  <si>
    <t>Sjukamp</t>
  </si>
  <si>
    <t>60 m</t>
  </si>
  <si>
    <t>Stav</t>
  </si>
  <si>
    <t>Kula</t>
  </si>
  <si>
    <t>800 m</t>
  </si>
  <si>
    <t>Poängräkningsmall sjukamp junior+senior (M+M22+P19)</t>
  </si>
  <si>
    <t>1000 m</t>
  </si>
  <si>
    <t>Poängräkningsmall sjukamp ungdom (P16)</t>
  </si>
  <si>
    <t>Poängräkningsmall sjukamp ungdom (P15)</t>
  </si>
  <si>
    <t>Poängräkningsmall femkamp ungdom (F15+14)</t>
  </si>
  <si>
    <t>Poängräkningsmall sjukamp ungdom (P17+P16)</t>
  </si>
  <si>
    <t>IFK Växjö</t>
  </si>
  <si>
    <t>Carolina Klüft (sv rekord)</t>
  </si>
  <si>
    <t>Carolina Klüft (sv rekord-19 år)</t>
  </si>
  <si>
    <t>Klara Rådbo (topp 10 sverige, 19 år)</t>
  </si>
  <si>
    <t>01</t>
  </si>
  <si>
    <t>Hässelby SK</t>
  </si>
  <si>
    <t>Doris Theander</t>
  </si>
  <si>
    <t>05</t>
  </si>
  <si>
    <t>Varbergs GIF</t>
  </si>
  <si>
    <t>Elise Malmberg</t>
  </si>
  <si>
    <t>95</t>
  </si>
  <si>
    <t>Hässleholms AIS</t>
  </si>
  <si>
    <t>Leo Göransson</t>
  </si>
  <si>
    <t>Klippans FK</t>
  </si>
  <si>
    <t>600m*</t>
  </si>
  <si>
    <t>Simon Pettersson</t>
  </si>
  <si>
    <t>94</t>
  </si>
  <si>
    <t>07</t>
  </si>
  <si>
    <t>Örbyhus IF</t>
  </si>
  <si>
    <t>*har ej hittat korrekta resultat på sprint och 800m, totalsumman är rätt</t>
  </si>
  <si>
    <t>*800m</t>
  </si>
  <si>
    <t>69</t>
  </si>
  <si>
    <t>Leo Göransson (P19, 5a genom tiderna)</t>
  </si>
  <si>
    <t>Fredrik Samuelsson (P19, 9a genom tiderna)</t>
  </si>
  <si>
    <t>Henrik Dagård, svenskt rekord</t>
  </si>
  <si>
    <t>Fredrik Samuelsson (2a genom tiderna)</t>
  </si>
  <si>
    <t>Jakob Samuelsson</t>
  </si>
  <si>
    <t>98</t>
  </si>
  <si>
    <t>Liam Belo Da Silva</t>
  </si>
  <si>
    <t>Doris Thenader (F17)</t>
  </si>
  <si>
    <t>*600m</t>
  </si>
  <si>
    <t>Poängräkningsmall femkamp junior+senior (K+K22+F19+F17)</t>
  </si>
  <si>
    <t>*F17 har 76,4cm höga häckar samt 3 kg kula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</si>
</sst>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5" xfId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4" fontId="2" fillId="0" borderId="9" xfId="0" applyNumberFormat="1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3" fontId="3" fillId="2" borderId="0" xfId="0" applyNumberFormat="1" applyFont="1" applyFill="1"/>
    <xf numFmtId="3" fontId="3" fillId="2" borderId="1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3" fontId="3" fillId="2" borderId="9" xfId="0" applyNumberFormat="1" applyFont="1" applyFill="1" applyBorder="1"/>
    <xf numFmtId="3" fontId="3" fillId="2" borderId="4" xfId="0" applyNumberFormat="1" applyFont="1" applyFill="1" applyBorder="1"/>
    <xf numFmtId="0" fontId="2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workbookViewId="0">
      <selection activeCell="O7" sqref="O7"/>
    </sheetView>
  </sheetViews>
  <sheetFormatPr defaultColWidth="9.1796875" defaultRowHeight="14.5" x14ac:dyDescent="0.35"/>
  <cols>
    <col min="1" max="1" width="28.1796875" style="2" bestFit="1" customWidth="1"/>
    <col min="2" max="2" width="5" style="3" bestFit="1" customWidth="1"/>
    <col min="3" max="3" width="20.453125" style="2" bestFit="1" customWidth="1"/>
    <col min="4" max="4" width="10.1796875" style="21" customWidth="1"/>
    <col min="5" max="5" width="9.1796875" style="7"/>
    <col min="6" max="6" width="9.1796875" style="6"/>
    <col min="7" max="7" width="9.1796875" style="9"/>
    <col min="8" max="8" width="9.1796875" style="6"/>
    <col min="9" max="9" width="9.1796875" style="9"/>
    <col min="10" max="10" width="9.1796875" style="6"/>
    <col min="11" max="11" width="9.1796875" style="9"/>
    <col min="12" max="12" width="9.1796875" style="6"/>
    <col min="13" max="13" width="4" style="8" bestFit="1" customWidth="1"/>
    <col min="14" max="14" width="7" style="11" customWidth="1"/>
    <col min="15" max="16" width="9.1796875" style="6"/>
    <col min="17" max="16384" width="9.1796875" style="2"/>
  </cols>
  <sheetData>
    <row r="1" spans="1:20" ht="18.5" x14ac:dyDescent="0.4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4" spans="1:20" s="20" customFormat="1" ht="15.5" x14ac:dyDescent="0.35">
      <c r="B4" s="23"/>
      <c r="D4" s="18" t="s">
        <v>0</v>
      </c>
      <c r="E4" s="51" t="s">
        <v>1</v>
      </c>
      <c r="F4" s="51"/>
      <c r="G4" s="51" t="s">
        <v>2</v>
      </c>
      <c r="H4" s="51"/>
      <c r="I4" s="51" t="s">
        <v>3</v>
      </c>
      <c r="J4" s="51"/>
      <c r="K4" s="51" t="s">
        <v>4</v>
      </c>
      <c r="L4" s="51"/>
      <c r="M4" s="19"/>
      <c r="N4" s="51" t="s">
        <v>5</v>
      </c>
      <c r="O4" s="51"/>
      <c r="P4" s="22"/>
    </row>
    <row r="5" spans="1:20" s="28" customFormat="1" ht="13" x14ac:dyDescent="0.3">
      <c r="A5" s="31" t="s">
        <v>6</v>
      </c>
      <c r="B5" s="32" t="s">
        <v>7</v>
      </c>
      <c r="C5" s="31" t="s">
        <v>8</v>
      </c>
      <c r="D5" s="33"/>
      <c r="E5" s="34" t="s">
        <v>9</v>
      </c>
      <c r="F5" s="34" t="s">
        <v>10</v>
      </c>
      <c r="G5" s="34" t="s">
        <v>11</v>
      </c>
      <c r="H5" s="34" t="s">
        <v>10</v>
      </c>
      <c r="I5" s="34" t="s">
        <v>12</v>
      </c>
      <c r="J5" s="34" t="s">
        <v>10</v>
      </c>
      <c r="K5" s="34" t="s">
        <v>11</v>
      </c>
      <c r="L5" s="34" t="s">
        <v>10</v>
      </c>
      <c r="M5" s="30" t="s">
        <v>13</v>
      </c>
      <c r="N5" s="29" t="s">
        <v>9</v>
      </c>
      <c r="O5" s="29" t="s">
        <v>10</v>
      </c>
      <c r="P5" s="29"/>
      <c r="T5" s="29"/>
    </row>
    <row r="6" spans="1:20" x14ac:dyDescent="0.35">
      <c r="A6" s="2" t="s">
        <v>31</v>
      </c>
      <c r="B6" s="49" t="s">
        <v>32</v>
      </c>
      <c r="C6" s="2" t="s">
        <v>33</v>
      </c>
      <c r="D6" s="48">
        <f>F6+H6+J6+L6+O6</f>
        <v>3152</v>
      </c>
      <c r="E6" s="5">
        <v>9.5500000000000007</v>
      </c>
      <c r="F6" s="38">
        <f>IF(AND(E6&gt;0,E6&lt;17),INT(20.0479*POWER(ABS(E6-17),1.835)),0)</f>
        <v>798</v>
      </c>
      <c r="G6" s="10">
        <v>150</v>
      </c>
      <c r="H6" s="43">
        <f>IF(G6&gt;75,INT(1.84523*POWER(ABS(G6-75),1.348)),0)</f>
        <v>621</v>
      </c>
      <c r="I6" s="5">
        <v>10.07</v>
      </c>
      <c r="J6" s="40">
        <f>IF(I6&gt;1.5,INT(56.0211*POWER(ABS(I6-1.5),1.05)),0)</f>
        <v>534</v>
      </c>
      <c r="K6" s="10">
        <v>494</v>
      </c>
      <c r="L6" s="42">
        <f>IF(K6&gt;210,INT(0.188807*POWER(ABS(K6-210),1.41)),0)</f>
        <v>543</v>
      </c>
      <c r="M6" s="17">
        <v>1</v>
      </c>
      <c r="N6" s="16">
        <v>48.28</v>
      </c>
      <c r="O6" s="45">
        <f>IF(AND((60*M6+N6)&gt;0,(60*M6+N6)&lt;176.6),INT(0.264892*POWER(ABS(60*M6+N6-176.6),1.85)),0)</f>
        <v>656</v>
      </c>
    </row>
    <row r="7" spans="1:20" x14ac:dyDescent="0.35">
      <c r="A7" s="2" t="s">
        <v>34</v>
      </c>
      <c r="B7" s="49" t="s">
        <v>35</v>
      </c>
      <c r="C7" s="2" t="s">
        <v>36</v>
      </c>
      <c r="D7" s="36">
        <f t="shared" ref="D7:D39" si="0">F7+H7+J7+L7+O7</f>
        <v>3536</v>
      </c>
      <c r="E7" s="5">
        <v>9.5500000000000007</v>
      </c>
      <c r="F7" s="38">
        <f t="shared" ref="F7:F33" si="1">IF(AND(E7&gt;0,E7&lt;17),INT(20.0479*POWER(ABS(E7-17),1.835)),0)</f>
        <v>798</v>
      </c>
      <c r="G7" s="10">
        <v>149</v>
      </c>
      <c r="H7" s="43">
        <f t="shared" ref="H7:H33" si="2">IF(G7&gt;75,INT(1.84523*POWER(ABS(G7-75),1.348)),0)</f>
        <v>610</v>
      </c>
      <c r="I7" s="5">
        <v>9.59</v>
      </c>
      <c r="J7" s="40">
        <f t="shared" ref="J7:J32" si="3">IF(I7&gt;1.5,INT(56.0211*POWER(ABS(I7-1.5),1.05)),0)</f>
        <v>503</v>
      </c>
      <c r="K7" s="10">
        <v>600</v>
      </c>
      <c r="L7" s="42">
        <f t="shared" ref="L7:L32" si="4">IF(K7&gt;210,INT(0.188807*POWER(ABS(K7-210),1.41)),0)</f>
        <v>850</v>
      </c>
      <c r="M7" s="17">
        <v>1</v>
      </c>
      <c r="N7" s="16">
        <v>41.82</v>
      </c>
      <c r="O7" s="45">
        <f t="shared" ref="O7:O31" si="5">IF(AND((60*M7+N7)&gt;0,(60*M7+N7)&lt;176.6),INT(0.264892*POWER(ABS(60*M7+N7-176.6),1.85)),0)</f>
        <v>775</v>
      </c>
    </row>
    <row r="8" spans="1:20" x14ac:dyDescent="0.35">
      <c r="D8" s="36">
        <f t="shared" si="0"/>
        <v>3047</v>
      </c>
      <c r="E8" s="5">
        <v>10.01</v>
      </c>
      <c r="F8" s="38">
        <f t="shared" si="1"/>
        <v>710</v>
      </c>
      <c r="G8" s="10">
        <v>156</v>
      </c>
      <c r="H8" s="43">
        <f t="shared" si="2"/>
        <v>689</v>
      </c>
      <c r="I8" s="5">
        <v>11</v>
      </c>
      <c r="J8" s="40">
        <f t="shared" si="3"/>
        <v>595</v>
      </c>
      <c r="K8" s="10">
        <v>450</v>
      </c>
      <c r="L8" s="42">
        <f t="shared" si="4"/>
        <v>428</v>
      </c>
      <c r="M8" s="17">
        <v>1</v>
      </c>
      <c r="N8" s="16">
        <v>50</v>
      </c>
      <c r="O8" s="45">
        <f t="shared" si="5"/>
        <v>625</v>
      </c>
    </row>
    <row r="9" spans="1:20" x14ac:dyDescent="0.35">
      <c r="D9" s="36">
        <f t="shared" si="0"/>
        <v>0</v>
      </c>
      <c r="E9" s="5"/>
      <c r="F9" s="38">
        <f t="shared" si="1"/>
        <v>0</v>
      </c>
      <c r="G9" s="10"/>
      <c r="H9" s="43">
        <f t="shared" si="2"/>
        <v>0</v>
      </c>
      <c r="I9" s="5"/>
      <c r="J9" s="40">
        <f t="shared" si="3"/>
        <v>0</v>
      </c>
      <c r="K9" s="10"/>
      <c r="L9" s="42">
        <f t="shared" si="4"/>
        <v>0</v>
      </c>
      <c r="M9" s="17"/>
      <c r="N9" s="16"/>
      <c r="O9" s="45">
        <f t="shared" si="5"/>
        <v>0</v>
      </c>
    </row>
    <row r="10" spans="1:20" x14ac:dyDescent="0.35">
      <c r="D10" s="36">
        <f t="shared" si="0"/>
        <v>0</v>
      </c>
      <c r="E10" s="5"/>
      <c r="F10" s="38">
        <f t="shared" si="1"/>
        <v>0</v>
      </c>
      <c r="G10" s="10"/>
      <c r="H10" s="43">
        <f t="shared" si="2"/>
        <v>0</v>
      </c>
      <c r="I10" s="5"/>
      <c r="J10" s="40">
        <f t="shared" si="3"/>
        <v>0</v>
      </c>
      <c r="K10" s="10"/>
      <c r="L10" s="42">
        <f t="shared" si="4"/>
        <v>0</v>
      </c>
      <c r="M10" s="17"/>
      <c r="N10" s="16"/>
      <c r="O10" s="45">
        <f t="shared" si="5"/>
        <v>0</v>
      </c>
    </row>
    <row r="11" spans="1:20" x14ac:dyDescent="0.35">
      <c r="D11" s="36">
        <f t="shared" si="0"/>
        <v>0</v>
      </c>
      <c r="E11" s="5"/>
      <c r="F11" s="38">
        <f t="shared" si="1"/>
        <v>0</v>
      </c>
      <c r="G11" s="10"/>
      <c r="H11" s="43">
        <f t="shared" si="2"/>
        <v>0</v>
      </c>
      <c r="I11" s="5"/>
      <c r="J11" s="40">
        <f t="shared" si="3"/>
        <v>0</v>
      </c>
      <c r="K11" s="10"/>
      <c r="L11" s="42">
        <f t="shared" si="4"/>
        <v>0</v>
      </c>
      <c r="M11" s="17"/>
      <c r="N11" s="16"/>
      <c r="O11" s="45">
        <f t="shared" si="5"/>
        <v>0</v>
      </c>
    </row>
    <row r="12" spans="1:20" x14ac:dyDescent="0.35">
      <c r="D12" s="36">
        <f t="shared" si="0"/>
        <v>0</v>
      </c>
      <c r="E12" s="5"/>
      <c r="F12" s="38">
        <f t="shared" si="1"/>
        <v>0</v>
      </c>
      <c r="G12" s="10"/>
      <c r="H12" s="43">
        <f t="shared" si="2"/>
        <v>0</v>
      </c>
      <c r="I12" s="5"/>
      <c r="J12" s="40">
        <f t="shared" si="3"/>
        <v>0</v>
      </c>
      <c r="K12" s="10"/>
      <c r="L12" s="42">
        <f t="shared" si="4"/>
        <v>0</v>
      </c>
      <c r="M12" s="17"/>
      <c r="N12" s="16"/>
      <c r="O12" s="45">
        <f t="shared" si="5"/>
        <v>0</v>
      </c>
    </row>
    <row r="13" spans="1:20" x14ac:dyDescent="0.35">
      <c r="D13" s="36">
        <f t="shared" si="0"/>
        <v>0</v>
      </c>
      <c r="E13" s="5"/>
      <c r="F13" s="38">
        <f t="shared" si="1"/>
        <v>0</v>
      </c>
      <c r="G13" s="10"/>
      <c r="H13" s="43">
        <f t="shared" si="2"/>
        <v>0</v>
      </c>
      <c r="I13" s="5"/>
      <c r="J13" s="40">
        <f t="shared" si="3"/>
        <v>0</v>
      </c>
      <c r="K13" s="10"/>
      <c r="L13" s="42">
        <f t="shared" si="4"/>
        <v>0</v>
      </c>
      <c r="M13" s="17"/>
      <c r="N13" s="16"/>
      <c r="O13" s="45">
        <f t="shared" si="5"/>
        <v>0</v>
      </c>
    </row>
    <row r="14" spans="1:20" x14ac:dyDescent="0.35">
      <c r="D14" s="36">
        <f t="shared" si="0"/>
        <v>0</v>
      </c>
      <c r="E14" s="5"/>
      <c r="F14" s="38">
        <f t="shared" si="1"/>
        <v>0</v>
      </c>
      <c r="G14" s="10"/>
      <c r="H14" s="43">
        <f t="shared" si="2"/>
        <v>0</v>
      </c>
      <c r="I14" s="5"/>
      <c r="J14" s="40">
        <f t="shared" si="3"/>
        <v>0</v>
      </c>
      <c r="K14" s="10"/>
      <c r="L14" s="42">
        <f t="shared" si="4"/>
        <v>0</v>
      </c>
      <c r="M14" s="17"/>
      <c r="N14" s="16"/>
      <c r="O14" s="45">
        <f t="shared" si="5"/>
        <v>0</v>
      </c>
    </row>
    <row r="15" spans="1:20" x14ac:dyDescent="0.35">
      <c r="D15" s="36">
        <f t="shared" si="0"/>
        <v>0</v>
      </c>
      <c r="E15" s="5"/>
      <c r="F15" s="38">
        <f t="shared" si="1"/>
        <v>0</v>
      </c>
      <c r="G15" s="10"/>
      <c r="H15" s="43">
        <f t="shared" si="2"/>
        <v>0</v>
      </c>
      <c r="I15" s="5"/>
      <c r="J15" s="40">
        <f t="shared" si="3"/>
        <v>0</v>
      </c>
      <c r="K15" s="10"/>
      <c r="L15" s="42">
        <f t="shared" si="4"/>
        <v>0</v>
      </c>
      <c r="M15" s="17"/>
      <c r="N15" s="16"/>
      <c r="O15" s="45">
        <f t="shared" si="5"/>
        <v>0</v>
      </c>
    </row>
    <row r="16" spans="1:20" x14ac:dyDescent="0.35">
      <c r="D16" s="36">
        <f t="shared" si="0"/>
        <v>0</v>
      </c>
      <c r="E16" s="5"/>
      <c r="F16" s="38">
        <f t="shared" si="1"/>
        <v>0</v>
      </c>
      <c r="G16" s="10"/>
      <c r="H16" s="43">
        <f t="shared" si="2"/>
        <v>0</v>
      </c>
      <c r="I16" s="5"/>
      <c r="J16" s="40">
        <f t="shared" si="3"/>
        <v>0</v>
      </c>
      <c r="K16" s="10"/>
      <c r="L16" s="42">
        <f t="shared" si="4"/>
        <v>0</v>
      </c>
      <c r="M16" s="17"/>
      <c r="N16" s="16"/>
      <c r="O16" s="45">
        <f t="shared" si="5"/>
        <v>0</v>
      </c>
    </row>
    <row r="17" spans="4:15" x14ac:dyDescent="0.35">
      <c r="D17" s="36">
        <f t="shared" si="0"/>
        <v>0</v>
      </c>
      <c r="E17" s="5"/>
      <c r="F17" s="38">
        <f t="shared" si="1"/>
        <v>0</v>
      </c>
      <c r="G17" s="10"/>
      <c r="H17" s="43">
        <f t="shared" si="2"/>
        <v>0</v>
      </c>
      <c r="I17" s="5"/>
      <c r="J17" s="40">
        <f t="shared" si="3"/>
        <v>0</v>
      </c>
      <c r="K17" s="10"/>
      <c r="L17" s="42">
        <f t="shared" si="4"/>
        <v>0</v>
      </c>
      <c r="M17" s="17"/>
      <c r="N17" s="16"/>
      <c r="O17" s="45">
        <f t="shared" si="5"/>
        <v>0</v>
      </c>
    </row>
    <row r="18" spans="4:15" x14ac:dyDescent="0.35">
      <c r="D18" s="36">
        <f t="shared" si="0"/>
        <v>0</v>
      </c>
      <c r="E18" s="5"/>
      <c r="F18" s="38">
        <f t="shared" si="1"/>
        <v>0</v>
      </c>
      <c r="G18" s="10"/>
      <c r="H18" s="43">
        <f t="shared" si="2"/>
        <v>0</v>
      </c>
      <c r="I18" s="5"/>
      <c r="J18" s="40">
        <f t="shared" si="3"/>
        <v>0</v>
      </c>
      <c r="K18" s="10"/>
      <c r="L18" s="42">
        <f t="shared" si="4"/>
        <v>0</v>
      </c>
      <c r="M18" s="17"/>
      <c r="N18" s="16"/>
      <c r="O18" s="45">
        <f t="shared" si="5"/>
        <v>0</v>
      </c>
    </row>
    <row r="19" spans="4:15" x14ac:dyDescent="0.35">
      <c r="D19" s="36">
        <f t="shared" si="0"/>
        <v>0</v>
      </c>
      <c r="E19" s="5"/>
      <c r="F19" s="38">
        <f t="shared" si="1"/>
        <v>0</v>
      </c>
      <c r="G19" s="10"/>
      <c r="H19" s="43">
        <f t="shared" si="2"/>
        <v>0</v>
      </c>
      <c r="I19" s="5"/>
      <c r="J19" s="40">
        <f t="shared" si="3"/>
        <v>0</v>
      </c>
      <c r="K19" s="10"/>
      <c r="L19" s="42">
        <f t="shared" si="4"/>
        <v>0</v>
      </c>
      <c r="M19" s="17"/>
      <c r="N19" s="16"/>
      <c r="O19" s="45">
        <f t="shared" si="5"/>
        <v>0</v>
      </c>
    </row>
    <row r="20" spans="4:15" x14ac:dyDescent="0.35">
      <c r="D20" s="36">
        <f t="shared" si="0"/>
        <v>0</v>
      </c>
      <c r="E20" s="5"/>
      <c r="F20" s="38">
        <f t="shared" si="1"/>
        <v>0</v>
      </c>
      <c r="G20" s="10"/>
      <c r="H20" s="43">
        <f t="shared" si="2"/>
        <v>0</v>
      </c>
      <c r="I20" s="5"/>
      <c r="J20" s="40">
        <f t="shared" si="3"/>
        <v>0</v>
      </c>
      <c r="K20" s="10"/>
      <c r="L20" s="42">
        <f t="shared" si="4"/>
        <v>0</v>
      </c>
      <c r="M20" s="17"/>
      <c r="N20" s="16"/>
      <c r="O20" s="45">
        <f t="shared" si="5"/>
        <v>0</v>
      </c>
    </row>
    <row r="21" spans="4:15" x14ac:dyDescent="0.35">
      <c r="D21" s="36">
        <f t="shared" si="0"/>
        <v>0</v>
      </c>
      <c r="E21" s="5"/>
      <c r="F21" s="38">
        <f t="shared" si="1"/>
        <v>0</v>
      </c>
      <c r="G21" s="10"/>
      <c r="H21" s="43">
        <f t="shared" si="2"/>
        <v>0</v>
      </c>
      <c r="I21" s="5"/>
      <c r="J21" s="40">
        <f t="shared" si="3"/>
        <v>0</v>
      </c>
      <c r="K21" s="10"/>
      <c r="L21" s="42">
        <f t="shared" si="4"/>
        <v>0</v>
      </c>
      <c r="M21" s="17"/>
      <c r="N21" s="16"/>
      <c r="O21" s="45">
        <f t="shared" si="5"/>
        <v>0</v>
      </c>
    </row>
    <row r="22" spans="4:15" x14ac:dyDescent="0.35">
      <c r="D22" s="36">
        <f t="shared" si="0"/>
        <v>0</v>
      </c>
      <c r="E22" s="5"/>
      <c r="F22" s="38">
        <f t="shared" si="1"/>
        <v>0</v>
      </c>
      <c r="G22" s="10"/>
      <c r="H22" s="43">
        <f t="shared" si="2"/>
        <v>0</v>
      </c>
      <c r="I22" s="5"/>
      <c r="J22" s="40">
        <f t="shared" si="3"/>
        <v>0</v>
      </c>
      <c r="K22" s="10"/>
      <c r="L22" s="42">
        <f t="shared" si="4"/>
        <v>0</v>
      </c>
      <c r="M22" s="17"/>
      <c r="N22" s="16"/>
      <c r="O22" s="45">
        <f t="shared" si="5"/>
        <v>0</v>
      </c>
    </row>
    <row r="23" spans="4:15" x14ac:dyDescent="0.35">
      <c r="D23" s="36">
        <f t="shared" si="0"/>
        <v>0</v>
      </c>
      <c r="E23" s="5"/>
      <c r="F23" s="38">
        <f t="shared" si="1"/>
        <v>0</v>
      </c>
      <c r="G23" s="10"/>
      <c r="H23" s="43">
        <f t="shared" si="2"/>
        <v>0</v>
      </c>
      <c r="I23" s="5"/>
      <c r="J23" s="40">
        <f t="shared" si="3"/>
        <v>0</v>
      </c>
      <c r="K23" s="10"/>
      <c r="L23" s="42">
        <f t="shared" si="4"/>
        <v>0</v>
      </c>
      <c r="M23" s="17"/>
      <c r="N23" s="16"/>
      <c r="O23" s="45">
        <f t="shared" si="5"/>
        <v>0</v>
      </c>
    </row>
    <row r="24" spans="4:15" x14ac:dyDescent="0.35">
      <c r="D24" s="36">
        <f t="shared" si="0"/>
        <v>0</v>
      </c>
      <c r="E24" s="5"/>
      <c r="F24" s="38">
        <f t="shared" si="1"/>
        <v>0</v>
      </c>
      <c r="G24" s="10"/>
      <c r="H24" s="43">
        <f t="shared" si="2"/>
        <v>0</v>
      </c>
      <c r="I24" s="5"/>
      <c r="J24" s="40">
        <f t="shared" si="3"/>
        <v>0</v>
      </c>
      <c r="K24" s="10"/>
      <c r="L24" s="42">
        <f t="shared" si="4"/>
        <v>0</v>
      </c>
      <c r="M24" s="17"/>
      <c r="N24" s="16"/>
      <c r="O24" s="45">
        <f t="shared" si="5"/>
        <v>0</v>
      </c>
    </row>
    <row r="25" spans="4:15" x14ac:dyDescent="0.35">
      <c r="D25" s="36">
        <f t="shared" si="0"/>
        <v>0</v>
      </c>
      <c r="E25" s="5"/>
      <c r="F25" s="38">
        <f t="shared" si="1"/>
        <v>0</v>
      </c>
      <c r="G25" s="10"/>
      <c r="H25" s="43">
        <f t="shared" si="2"/>
        <v>0</v>
      </c>
      <c r="I25" s="5"/>
      <c r="J25" s="40">
        <f t="shared" si="3"/>
        <v>0</v>
      </c>
      <c r="K25" s="10"/>
      <c r="L25" s="42">
        <f t="shared" si="4"/>
        <v>0</v>
      </c>
      <c r="M25" s="17"/>
      <c r="N25" s="16"/>
      <c r="O25" s="45">
        <f t="shared" si="5"/>
        <v>0</v>
      </c>
    </row>
    <row r="26" spans="4:15" x14ac:dyDescent="0.35">
      <c r="D26" s="36">
        <f t="shared" si="0"/>
        <v>0</v>
      </c>
      <c r="E26" s="5"/>
      <c r="F26" s="38">
        <f t="shared" si="1"/>
        <v>0</v>
      </c>
      <c r="G26" s="10"/>
      <c r="H26" s="43">
        <f t="shared" si="2"/>
        <v>0</v>
      </c>
      <c r="I26" s="5"/>
      <c r="J26" s="40">
        <f t="shared" si="3"/>
        <v>0</v>
      </c>
      <c r="K26" s="10"/>
      <c r="L26" s="42">
        <f t="shared" si="4"/>
        <v>0</v>
      </c>
      <c r="M26" s="17"/>
      <c r="N26" s="16"/>
      <c r="O26" s="45">
        <f t="shared" si="5"/>
        <v>0</v>
      </c>
    </row>
    <row r="27" spans="4:15" x14ac:dyDescent="0.35">
      <c r="D27" s="36">
        <f t="shared" si="0"/>
        <v>0</v>
      </c>
      <c r="E27" s="5"/>
      <c r="F27" s="38">
        <f t="shared" si="1"/>
        <v>0</v>
      </c>
      <c r="G27" s="10"/>
      <c r="H27" s="43">
        <f t="shared" si="2"/>
        <v>0</v>
      </c>
      <c r="I27" s="5"/>
      <c r="J27" s="40">
        <f t="shared" si="3"/>
        <v>0</v>
      </c>
      <c r="K27" s="10"/>
      <c r="L27" s="42">
        <f t="shared" si="4"/>
        <v>0</v>
      </c>
      <c r="M27" s="17"/>
      <c r="N27" s="16"/>
      <c r="O27" s="45">
        <f t="shared" si="5"/>
        <v>0</v>
      </c>
    </row>
    <row r="28" spans="4:15" x14ac:dyDescent="0.35">
      <c r="D28" s="36">
        <f t="shared" si="0"/>
        <v>0</v>
      </c>
      <c r="E28" s="5"/>
      <c r="F28" s="38">
        <f t="shared" si="1"/>
        <v>0</v>
      </c>
      <c r="G28" s="10"/>
      <c r="H28" s="43">
        <f t="shared" si="2"/>
        <v>0</v>
      </c>
      <c r="I28" s="5"/>
      <c r="J28" s="40">
        <f t="shared" si="3"/>
        <v>0</v>
      </c>
      <c r="K28" s="10"/>
      <c r="L28" s="42">
        <f t="shared" si="4"/>
        <v>0</v>
      </c>
      <c r="M28" s="17"/>
      <c r="N28" s="16"/>
      <c r="O28" s="45">
        <f t="shared" si="5"/>
        <v>0</v>
      </c>
    </row>
    <row r="29" spans="4:15" x14ac:dyDescent="0.35">
      <c r="D29" s="36">
        <f t="shared" si="0"/>
        <v>0</v>
      </c>
      <c r="E29" s="5"/>
      <c r="F29" s="38">
        <f t="shared" si="1"/>
        <v>0</v>
      </c>
      <c r="G29" s="10"/>
      <c r="H29" s="43">
        <f t="shared" si="2"/>
        <v>0</v>
      </c>
      <c r="I29" s="5"/>
      <c r="J29" s="40">
        <f t="shared" si="3"/>
        <v>0</v>
      </c>
      <c r="K29" s="10"/>
      <c r="L29" s="42">
        <f t="shared" si="4"/>
        <v>0</v>
      </c>
      <c r="M29" s="17"/>
      <c r="N29" s="16"/>
      <c r="O29" s="45">
        <f t="shared" si="5"/>
        <v>0</v>
      </c>
    </row>
    <row r="30" spans="4:15" x14ac:dyDescent="0.35">
      <c r="D30" s="36">
        <f t="shared" si="0"/>
        <v>0</v>
      </c>
      <c r="E30" s="5"/>
      <c r="F30" s="38">
        <f t="shared" si="1"/>
        <v>0</v>
      </c>
      <c r="G30" s="10"/>
      <c r="H30" s="43">
        <f t="shared" si="2"/>
        <v>0</v>
      </c>
      <c r="I30" s="5"/>
      <c r="J30" s="40">
        <f t="shared" si="3"/>
        <v>0</v>
      </c>
      <c r="K30" s="10"/>
      <c r="L30" s="42">
        <f t="shared" si="4"/>
        <v>0</v>
      </c>
      <c r="M30" s="17"/>
      <c r="N30" s="16"/>
      <c r="O30" s="45">
        <f t="shared" si="5"/>
        <v>0</v>
      </c>
    </row>
    <row r="31" spans="4:15" x14ac:dyDescent="0.35">
      <c r="D31" s="36">
        <f t="shared" si="0"/>
        <v>0</v>
      </c>
      <c r="E31" s="5"/>
      <c r="F31" s="38">
        <f t="shared" si="1"/>
        <v>0</v>
      </c>
      <c r="G31" s="10"/>
      <c r="H31" s="43">
        <f t="shared" si="2"/>
        <v>0</v>
      </c>
      <c r="I31" s="5"/>
      <c r="J31" s="40">
        <f t="shared" si="3"/>
        <v>0</v>
      </c>
      <c r="K31" s="10"/>
      <c r="L31" s="42">
        <f t="shared" si="4"/>
        <v>0</v>
      </c>
      <c r="M31" s="17"/>
      <c r="N31" s="16"/>
      <c r="O31" s="45">
        <f t="shared" si="5"/>
        <v>0</v>
      </c>
    </row>
    <row r="32" spans="4:15" x14ac:dyDescent="0.35">
      <c r="D32" s="36">
        <f t="shared" si="0"/>
        <v>0</v>
      </c>
      <c r="E32" s="5"/>
      <c r="F32" s="38">
        <f t="shared" si="1"/>
        <v>0</v>
      </c>
      <c r="G32" s="10"/>
      <c r="H32" s="43">
        <f t="shared" si="2"/>
        <v>0</v>
      </c>
      <c r="I32" s="5"/>
      <c r="J32" s="40">
        <f t="shared" si="3"/>
        <v>0</v>
      </c>
      <c r="K32" s="10"/>
      <c r="L32" s="42">
        <f t="shared" si="4"/>
        <v>0</v>
      </c>
      <c r="M32" s="17"/>
      <c r="N32" s="16"/>
      <c r="O32" s="45">
        <f t="shared" ref="O32:O40" si="6">IF(AND((60*M32+N32)&gt;0,(60*M32+N32)&lt;176.6),INT(0.264892*POWER(ABS(60*M32+N32-176.6),1.85)),0)</f>
        <v>0</v>
      </c>
    </row>
    <row r="33" spans="1:15" x14ac:dyDescent="0.35">
      <c r="D33" s="36">
        <f t="shared" si="0"/>
        <v>0</v>
      </c>
      <c r="E33" s="5"/>
      <c r="F33" s="38">
        <f t="shared" si="1"/>
        <v>0</v>
      </c>
      <c r="G33" s="10"/>
      <c r="H33" s="43">
        <f t="shared" si="2"/>
        <v>0</v>
      </c>
      <c r="I33" s="5"/>
      <c r="J33" s="40">
        <f t="shared" ref="J33:J40" si="7">IF(I33&gt;1.5,INT(56.0211*POWER(ABS(I33-1.5),1.05)),0)</f>
        <v>0</v>
      </c>
      <c r="K33" s="10"/>
      <c r="L33" s="42">
        <f t="shared" ref="L33:L40" si="8">IF(K33&gt;210,INT(0.188807*POWER(ABS(K33-210),1.41)),0)</f>
        <v>0</v>
      </c>
      <c r="M33" s="17"/>
      <c r="N33" s="16"/>
      <c r="O33" s="45">
        <f t="shared" si="6"/>
        <v>0</v>
      </c>
    </row>
    <row r="34" spans="1:15" x14ac:dyDescent="0.35">
      <c r="D34" s="36">
        <f t="shared" si="0"/>
        <v>0</v>
      </c>
      <c r="E34" s="5"/>
      <c r="F34" s="38">
        <f t="shared" ref="F34:F40" si="9">IF(AND(E34&gt;0,E34&lt;17),INT(20.0479*POWER(ABS(E34-17),1.835)),0)</f>
        <v>0</v>
      </c>
      <c r="G34" s="10"/>
      <c r="H34" s="43">
        <f t="shared" ref="H34:H40" si="10">IF(G34&gt;75,INT(1.84523*POWER(ABS(G34-75),1.348)),0)</f>
        <v>0</v>
      </c>
      <c r="I34" s="5"/>
      <c r="J34" s="40">
        <f t="shared" si="7"/>
        <v>0</v>
      </c>
      <c r="K34" s="10"/>
      <c r="L34" s="42">
        <f t="shared" si="8"/>
        <v>0</v>
      </c>
      <c r="M34" s="17"/>
      <c r="N34" s="16"/>
      <c r="O34" s="45">
        <f t="shared" si="6"/>
        <v>0</v>
      </c>
    </row>
    <row r="35" spans="1:15" x14ac:dyDescent="0.35">
      <c r="D35" s="36">
        <f t="shared" si="0"/>
        <v>0</v>
      </c>
      <c r="E35" s="5"/>
      <c r="F35" s="38">
        <f t="shared" si="9"/>
        <v>0</v>
      </c>
      <c r="G35" s="10"/>
      <c r="H35" s="43">
        <f t="shared" si="10"/>
        <v>0</v>
      </c>
      <c r="I35" s="5"/>
      <c r="J35" s="40">
        <f t="shared" si="7"/>
        <v>0</v>
      </c>
      <c r="K35" s="10"/>
      <c r="L35" s="42">
        <f t="shared" si="8"/>
        <v>0</v>
      </c>
      <c r="M35" s="17"/>
      <c r="N35" s="16"/>
      <c r="O35" s="45">
        <f t="shared" si="6"/>
        <v>0</v>
      </c>
    </row>
    <row r="36" spans="1:15" x14ac:dyDescent="0.35">
      <c r="D36" s="36">
        <f t="shared" si="0"/>
        <v>0</v>
      </c>
      <c r="E36" s="5"/>
      <c r="F36" s="38">
        <f t="shared" si="9"/>
        <v>0</v>
      </c>
      <c r="G36" s="10"/>
      <c r="H36" s="43">
        <f t="shared" si="10"/>
        <v>0</v>
      </c>
      <c r="I36" s="5"/>
      <c r="J36" s="40">
        <f t="shared" si="7"/>
        <v>0</v>
      </c>
      <c r="K36" s="10"/>
      <c r="L36" s="42">
        <f t="shared" si="8"/>
        <v>0</v>
      </c>
      <c r="M36" s="17"/>
      <c r="N36" s="16"/>
      <c r="O36" s="45">
        <f t="shared" si="6"/>
        <v>0</v>
      </c>
    </row>
    <row r="37" spans="1:15" x14ac:dyDescent="0.35">
      <c r="D37" s="36">
        <f t="shared" si="0"/>
        <v>0</v>
      </c>
      <c r="E37" s="5"/>
      <c r="F37" s="38">
        <f t="shared" si="9"/>
        <v>0</v>
      </c>
      <c r="G37" s="10"/>
      <c r="H37" s="43">
        <f t="shared" si="10"/>
        <v>0</v>
      </c>
      <c r="I37" s="5"/>
      <c r="J37" s="40">
        <f t="shared" si="7"/>
        <v>0</v>
      </c>
      <c r="K37" s="10"/>
      <c r="L37" s="42">
        <f t="shared" si="8"/>
        <v>0</v>
      </c>
      <c r="M37" s="17"/>
      <c r="N37" s="16"/>
      <c r="O37" s="45">
        <f t="shared" si="6"/>
        <v>0</v>
      </c>
    </row>
    <row r="38" spans="1:15" x14ac:dyDescent="0.35">
      <c r="D38" s="36">
        <f t="shared" si="0"/>
        <v>0</v>
      </c>
      <c r="E38" s="5"/>
      <c r="F38" s="38">
        <f t="shared" si="9"/>
        <v>0</v>
      </c>
      <c r="G38" s="10"/>
      <c r="H38" s="43">
        <f t="shared" si="10"/>
        <v>0</v>
      </c>
      <c r="I38" s="5"/>
      <c r="J38" s="40">
        <f t="shared" si="7"/>
        <v>0</v>
      </c>
      <c r="K38" s="10"/>
      <c r="L38" s="42">
        <f t="shared" si="8"/>
        <v>0</v>
      </c>
      <c r="M38" s="17"/>
      <c r="N38" s="16"/>
      <c r="O38" s="45">
        <f t="shared" si="6"/>
        <v>0</v>
      </c>
    </row>
    <row r="39" spans="1:15" x14ac:dyDescent="0.35">
      <c r="A39" s="12"/>
      <c r="D39" s="36">
        <f t="shared" si="0"/>
        <v>0</v>
      </c>
      <c r="E39" s="5"/>
      <c r="F39" s="38">
        <f t="shared" si="9"/>
        <v>0</v>
      </c>
      <c r="G39" s="10"/>
      <c r="H39" s="43">
        <f t="shared" si="10"/>
        <v>0</v>
      </c>
      <c r="I39" s="5"/>
      <c r="J39" s="40">
        <f t="shared" si="7"/>
        <v>0</v>
      </c>
      <c r="K39" s="10"/>
      <c r="L39" s="42">
        <f t="shared" si="8"/>
        <v>0</v>
      </c>
      <c r="M39" s="17"/>
      <c r="N39" s="16"/>
      <c r="O39" s="45">
        <f t="shared" si="6"/>
        <v>0</v>
      </c>
    </row>
    <row r="40" spans="1:15" x14ac:dyDescent="0.35">
      <c r="A40" s="13"/>
      <c r="B40" s="15"/>
      <c r="C40" s="14"/>
      <c r="D40" s="37">
        <f>F40+J40+L40+H40+O40</f>
        <v>0</v>
      </c>
      <c r="E40" s="5"/>
      <c r="F40" s="38">
        <f t="shared" si="9"/>
        <v>0</v>
      </c>
      <c r="G40" s="10"/>
      <c r="H40" s="43">
        <f t="shared" si="10"/>
        <v>0</v>
      </c>
      <c r="I40" s="5"/>
      <c r="J40" s="40">
        <f t="shared" si="7"/>
        <v>0</v>
      </c>
      <c r="K40" s="10"/>
      <c r="L40" s="42">
        <f t="shared" si="8"/>
        <v>0</v>
      </c>
      <c r="M40" s="17"/>
      <c r="N40" s="16"/>
      <c r="O40" s="45">
        <f t="shared" si="6"/>
        <v>0</v>
      </c>
    </row>
  </sheetData>
  <mergeCells count="6">
    <mergeCell ref="A1:O1"/>
    <mergeCell ref="E4:F4"/>
    <mergeCell ref="G4:H4"/>
    <mergeCell ref="K4:L4"/>
    <mergeCell ref="I4:J4"/>
    <mergeCell ref="N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workbookViewId="0">
      <selection activeCell="A10" sqref="A10"/>
    </sheetView>
  </sheetViews>
  <sheetFormatPr defaultColWidth="9.1796875" defaultRowHeight="14.5" x14ac:dyDescent="0.35"/>
  <cols>
    <col min="1" max="1" width="29.36328125" style="2" customWidth="1"/>
    <col min="2" max="2" width="5" style="3" bestFit="1" customWidth="1"/>
    <col min="3" max="3" width="20.453125" style="2" bestFit="1" customWidth="1"/>
    <col min="4" max="4" width="10.1796875" style="21" customWidth="1"/>
    <col min="5" max="5" width="9.1796875" style="7"/>
    <col min="6" max="6" width="9.1796875" style="6"/>
    <col min="7" max="7" width="9.1796875" style="9"/>
    <col min="8" max="8" width="9.1796875" style="6"/>
    <col min="9" max="9" width="9.1796875" style="9"/>
    <col min="10" max="10" width="9.1796875" style="6"/>
    <col min="11" max="11" width="9.1796875" style="9"/>
    <col min="12" max="12" width="9.1796875" style="6"/>
    <col min="13" max="13" width="4" style="8" bestFit="1" customWidth="1"/>
    <col min="14" max="14" width="7" style="11" customWidth="1"/>
    <col min="15" max="16" width="9.1796875" style="6"/>
    <col min="17" max="16384" width="9.1796875" style="2"/>
  </cols>
  <sheetData>
    <row r="1" spans="1:20" ht="18.5" x14ac:dyDescent="0.45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0" x14ac:dyDescent="0.35">
      <c r="C2" s="2" t="s">
        <v>57</v>
      </c>
    </row>
    <row r="4" spans="1:20" s="20" customFormat="1" ht="15.5" x14ac:dyDescent="0.35">
      <c r="B4" s="23"/>
      <c r="D4" s="18" t="s">
        <v>0</v>
      </c>
      <c r="E4" s="51" t="s">
        <v>1</v>
      </c>
      <c r="F4" s="51"/>
      <c r="G4" s="51" t="s">
        <v>2</v>
      </c>
      <c r="H4" s="51"/>
      <c r="I4" s="51" t="s">
        <v>3</v>
      </c>
      <c r="J4" s="51"/>
      <c r="K4" s="51" t="s">
        <v>4</v>
      </c>
      <c r="L4" s="51"/>
      <c r="M4" s="19"/>
      <c r="N4" s="51" t="s">
        <v>18</v>
      </c>
      <c r="O4" s="51"/>
      <c r="P4" s="22"/>
    </row>
    <row r="5" spans="1:20" s="28" customFormat="1" ht="13" x14ac:dyDescent="0.3">
      <c r="A5" s="31" t="s">
        <v>6</v>
      </c>
      <c r="B5" s="32" t="s">
        <v>7</v>
      </c>
      <c r="C5" s="31" t="s">
        <v>8</v>
      </c>
      <c r="D5" s="33"/>
      <c r="E5" s="34" t="s">
        <v>9</v>
      </c>
      <c r="F5" s="34" t="s">
        <v>10</v>
      </c>
      <c r="G5" s="34" t="s">
        <v>11</v>
      </c>
      <c r="H5" s="34" t="s">
        <v>10</v>
      </c>
      <c r="I5" s="34" t="s">
        <v>12</v>
      </c>
      <c r="J5" s="34" t="s">
        <v>10</v>
      </c>
      <c r="K5" s="34" t="s">
        <v>11</v>
      </c>
      <c r="L5" s="34" t="s">
        <v>10</v>
      </c>
      <c r="M5" s="30" t="s">
        <v>13</v>
      </c>
      <c r="N5" s="29" t="s">
        <v>9</v>
      </c>
      <c r="O5" s="29" t="s">
        <v>10</v>
      </c>
      <c r="P5" s="29"/>
      <c r="T5" s="29"/>
    </row>
    <row r="6" spans="1:20" x14ac:dyDescent="0.35">
      <c r="A6" s="2" t="s">
        <v>26</v>
      </c>
      <c r="B6" s="3">
        <v>83</v>
      </c>
      <c r="C6" s="2" t="s">
        <v>25</v>
      </c>
      <c r="D6" s="48">
        <f>F6+H6+J6+L6+O6</f>
        <v>4948</v>
      </c>
      <c r="E6" s="5">
        <v>8.19</v>
      </c>
      <c r="F6" s="38">
        <f>IF(AND(E6&gt;0,E6&lt;17),INT(20.0479*POWER(ABS(E6-17),1.835)),0)</f>
        <v>1086</v>
      </c>
      <c r="G6" s="10">
        <v>193</v>
      </c>
      <c r="H6" s="43">
        <f>IF(G6&gt;75,INT(1.84523*POWER(ABS(G6-75),1.348)),0)</f>
        <v>1145</v>
      </c>
      <c r="I6" s="5">
        <v>13.29</v>
      </c>
      <c r="J6" s="40">
        <f>IF(I6&gt;1.5,INT(56.0211*POWER(ABS(I6-1.5),1.05)),0)</f>
        <v>747</v>
      </c>
      <c r="K6" s="10">
        <v>665</v>
      </c>
      <c r="L6" s="42">
        <f>IF(K6&gt;210,INT(0.188807*POWER(ABS(K6-210),1.41)),0)</f>
        <v>1056</v>
      </c>
      <c r="M6" s="17">
        <v>2</v>
      </c>
      <c r="N6" s="16">
        <v>13.47</v>
      </c>
      <c r="O6" s="45">
        <f>IF(AND((60*M6+N6)&gt;0,(60*M6+N6)&lt;254),INT(0.11193*POWER(ABS(60*M6+N6-254),1.88)),0)</f>
        <v>914</v>
      </c>
    </row>
    <row r="7" spans="1:20" x14ac:dyDescent="0.35">
      <c r="A7" s="2" t="s">
        <v>27</v>
      </c>
      <c r="D7" s="36">
        <f t="shared" ref="D7:D35" si="0">F7+H7+J7+L7+O7</f>
        <v>4535</v>
      </c>
      <c r="E7" s="5">
        <v>8.49</v>
      </c>
      <c r="F7" s="38">
        <f t="shared" ref="F7:F37" si="1">IF(AND(E7&gt;0,E7&lt;17),INT(20.0479*POWER(ABS(E7-17),1.835)),0)</f>
        <v>1019</v>
      </c>
      <c r="G7" s="10">
        <v>181</v>
      </c>
      <c r="H7" s="43">
        <f t="shared" ref="H7:H35" si="2">IF(G7&gt;75,INT(1.84523*POWER(ABS(G7-75),1.348)),0)</f>
        <v>991</v>
      </c>
      <c r="I7" s="5">
        <v>12.71</v>
      </c>
      <c r="J7" s="40">
        <f t="shared" ref="J7:J35" si="3">IF(I7&gt;1.5,INT(56.0211*POWER(ABS(I7-1.5),1.05)),0)</f>
        <v>708</v>
      </c>
      <c r="K7" s="10">
        <v>624</v>
      </c>
      <c r="L7" s="42">
        <f t="shared" ref="L7:L34" si="4">IF(K7&gt;210,INT(0.188807*POWER(ABS(K7-210),1.41)),0)</f>
        <v>924</v>
      </c>
      <c r="M7" s="17">
        <v>2</v>
      </c>
      <c r="N7" s="16">
        <v>14.95</v>
      </c>
      <c r="O7" s="45">
        <f t="shared" ref="O7:O35" si="5">IF(AND((60*M7+N7)&gt;0,(60*M7+N7)&lt;254),INT(0.11193*POWER(ABS(60*M7+N7-254),1.88)),0)</f>
        <v>893</v>
      </c>
    </row>
    <row r="8" spans="1:20" x14ac:dyDescent="0.35">
      <c r="A8" s="2" t="s">
        <v>28</v>
      </c>
      <c r="B8" s="49" t="s">
        <v>29</v>
      </c>
      <c r="C8" s="2" t="s">
        <v>30</v>
      </c>
      <c r="D8" s="36">
        <f t="shared" si="0"/>
        <v>3916</v>
      </c>
      <c r="E8" s="5">
        <v>8.93</v>
      </c>
      <c r="F8" s="38">
        <f t="shared" si="1"/>
        <v>925</v>
      </c>
      <c r="G8" s="10">
        <v>171</v>
      </c>
      <c r="H8" s="43">
        <f t="shared" si="2"/>
        <v>867</v>
      </c>
      <c r="I8" s="5">
        <v>12.43</v>
      </c>
      <c r="J8" s="40">
        <f t="shared" si="3"/>
        <v>690</v>
      </c>
      <c r="K8" s="10">
        <v>561</v>
      </c>
      <c r="L8" s="42">
        <f t="shared" si="4"/>
        <v>732</v>
      </c>
      <c r="M8" s="17">
        <v>2</v>
      </c>
      <c r="N8" s="16">
        <v>29.25</v>
      </c>
      <c r="O8" s="45">
        <f t="shared" si="5"/>
        <v>702</v>
      </c>
    </row>
    <row r="9" spans="1:20" x14ac:dyDescent="0.35">
      <c r="A9" s="2" t="s">
        <v>54</v>
      </c>
      <c r="B9" s="49" t="s">
        <v>32</v>
      </c>
      <c r="C9" s="2" t="s">
        <v>33</v>
      </c>
      <c r="D9" s="36">
        <f t="shared" si="0"/>
        <v>3609</v>
      </c>
      <c r="E9" s="5">
        <v>9.32</v>
      </c>
      <c r="F9" s="38">
        <f t="shared" si="1"/>
        <v>844</v>
      </c>
      <c r="G9" s="10">
        <v>161</v>
      </c>
      <c r="H9" s="43">
        <f t="shared" si="2"/>
        <v>747</v>
      </c>
      <c r="I9" s="5">
        <v>12.22</v>
      </c>
      <c r="J9" s="40">
        <f t="shared" si="3"/>
        <v>676</v>
      </c>
      <c r="K9" s="10">
        <v>536</v>
      </c>
      <c r="L9" s="42">
        <f t="shared" si="4"/>
        <v>660</v>
      </c>
      <c r="M9" s="17">
        <v>1</v>
      </c>
      <c r="N9" s="16">
        <v>46.83</v>
      </c>
      <c r="O9" s="45">
        <v>682</v>
      </c>
      <c r="P9" s="6" t="s">
        <v>55</v>
      </c>
    </row>
    <row r="10" spans="1:20" x14ac:dyDescent="0.35">
      <c r="D10" s="36">
        <f t="shared" si="0"/>
        <v>0</v>
      </c>
      <c r="E10" s="5"/>
      <c r="F10" s="38">
        <f t="shared" si="1"/>
        <v>0</v>
      </c>
      <c r="G10" s="10"/>
      <c r="H10" s="43">
        <f t="shared" si="2"/>
        <v>0</v>
      </c>
      <c r="I10" s="5"/>
      <c r="J10" s="40">
        <f t="shared" si="3"/>
        <v>0</v>
      </c>
      <c r="K10" s="10"/>
      <c r="L10" s="42">
        <f t="shared" si="4"/>
        <v>0</v>
      </c>
      <c r="M10" s="17"/>
      <c r="N10" s="16"/>
      <c r="O10" s="45">
        <f t="shared" si="5"/>
        <v>0</v>
      </c>
    </row>
    <row r="11" spans="1:20" x14ac:dyDescent="0.35">
      <c r="D11" s="36">
        <f t="shared" si="0"/>
        <v>0</v>
      </c>
      <c r="E11" s="5"/>
      <c r="F11" s="38">
        <f t="shared" si="1"/>
        <v>0</v>
      </c>
      <c r="G11" s="10"/>
      <c r="H11" s="43">
        <f t="shared" si="2"/>
        <v>0</v>
      </c>
      <c r="I11" s="5"/>
      <c r="J11" s="40">
        <f t="shared" si="3"/>
        <v>0</v>
      </c>
      <c r="K11" s="10"/>
      <c r="L11" s="42">
        <f t="shared" si="4"/>
        <v>0</v>
      </c>
      <c r="M11" s="17"/>
      <c r="N11" s="16"/>
      <c r="O11" s="45">
        <f t="shared" si="5"/>
        <v>0</v>
      </c>
    </row>
    <row r="12" spans="1:20" x14ac:dyDescent="0.35">
      <c r="D12" s="36">
        <f t="shared" si="0"/>
        <v>0</v>
      </c>
      <c r="E12" s="5"/>
      <c r="F12" s="38">
        <f t="shared" si="1"/>
        <v>0</v>
      </c>
      <c r="G12" s="10"/>
      <c r="H12" s="43">
        <f t="shared" si="2"/>
        <v>0</v>
      </c>
      <c r="I12" s="5"/>
      <c r="J12" s="40">
        <f t="shared" si="3"/>
        <v>0</v>
      </c>
      <c r="K12" s="10"/>
      <c r="L12" s="42">
        <f t="shared" si="4"/>
        <v>0</v>
      </c>
      <c r="M12" s="17"/>
      <c r="N12" s="16"/>
      <c r="O12" s="45">
        <f t="shared" si="5"/>
        <v>0</v>
      </c>
    </row>
    <row r="13" spans="1:20" x14ac:dyDescent="0.35">
      <c r="D13" s="36">
        <f t="shared" si="0"/>
        <v>0</v>
      </c>
      <c r="E13" s="5"/>
      <c r="F13" s="38">
        <f t="shared" si="1"/>
        <v>0</v>
      </c>
      <c r="G13" s="10"/>
      <c r="H13" s="43">
        <f t="shared" si="2"/>
        <v>0</v>
      </c>
      <c r="I13" s="5"/>
      <c r="J13" s="40">
        <f t="shared" si="3"/>
        <v>0</v>
      </c>
      <c r="K13" s="10"/>
      <c r="L13" s="42">
        <f t="shared" si="4"/>
        <v>0</v>
      </c>
      <c r="M13" s="17"/>
      <c r="N13" s="16"/>
      <c r="O13" s="45">
        <f t="shared" si="5"/>
        <v>0</v>
      </c>
    </row>
    <row r="14" spans="1:20" x14ac:dyDescent="0.35">
      <c r="D14" s="36">
        <f t="shared" si="0"/>
        <v>0</v>
      </c>
      <c r="E14" s="5"/>
      <c r="F14" s="38">
        <f t="shared" si="1"/>
        <v>0</v>
      </c>
      <c r="G14" s="10"/>
      <c r="H14" s="43">
        <f t="shared" si="2"/>
        <v>0</v>
      </c>
      <c r="I14" s="5"/>
      <c r="J14" s="40">
        <f t="shared" si="3"/>
        <v>0</v>
      </c>
      <c r="K14" s="10"/>
      <c r="L14" s="42">
        <f t="shared" si="4"/>
        <v>0</v>
      </c>
      <c r="M14" s="17"/>
      <c r="N14" s="16"/>
      <c r="O14" s="45">
        <f t="shared" si="5"/>
        <v>0</v>
      </c>
    </row>
    <row r="15" spans="1:20" x14ac:dyDescent="0.35">
      <c r="D15" s="36">
        <f t="shared" si="0"/>
        <v>0</v>
      </c>
      <c r="E15" s="5"/>
      <c r="F15" s="38">
        <f t="shared" si="1"/>
        <v>0</v>
      </c>
      <c r="G15" s="10"/>
      <c r="H15" s="43">
        <f t="shared" si="2"/>
        <v>0</v>
      </c>
      <c r="I15" s="5"/>
      <c r="J15" s="40">
        <f t="shared" si="3"/>
        <v>0</v>
      </c>
      <c r="K15" s="10"/>
      <c r="L15" s="42">
        <f t="shared" si="4"/>
        <v>0</v>
      </c>
      <c r="M15" s="17"/>
      <c r="N15" s="16"/>
      <c r="O15" s="45">
        <f t="shared" si="5"/>
        <v>0</v>
      </c>
    </row>
    <row r="16" spans="1:20" x14ac:dyDescent="0.35">
      <c r="D16" s="36">
        <f t="shared" si="0"/>
        <v>0</v>
      </c>
      <c r="E16" s="5"/>
      <c r="F16" s="38">
        <f t="shared" si="1"/>
        <v>0</v>
      </c>
      <c r="G16" s="10"/>
      <c r="H16" s="43">
        <f t="shared" si="2"/>
        <v>0</v>
      </c>
      <c r="I16" s="5"/>
      <c r="J16" s="40">
        <f t="shared" si="3"/>
        <v>0</v>
      </c>
      <c r="K16" s="10"/>
      <c r="L16" s="42">
        <f t="shared" si="4"/>
        <v>0</v>
      </c>
      <c r="M16" s="17"/>
      <c r="N16" s="16"/>
      <c r="O16" s="45">
        <f t="shared" si="5"/>
        <v>0</v>
      </c>
    </row>
    <row r="17" spans="4:15" x14ac:dyDescent="0.35">
      <c r="D17" s="36">
        <f t="shared" si="0"/>
        <v>0</v>
      </c>
      <c r="E17" s="5"/>
      <c r="F17" s="38">
        <f t="shared" si="1"/>
        <v>0</v>
      </c>
      <c r="G17" s="10"/>
      <c r="H17" s="43">
        <f t="shared" si="2"/>
        <v>0</v>
      </c>
      <c r="I17" s="5"/>
      <c r="J17" s="40">
        <f t="shared" si="3"/>
        <v>0</v>
      </c>
      <c r="K17" s="10"/>
      <c r="L17" s="42">
        <f t="shared" si="4"/>
        <v>0</v>
      </c>
      <c r="M17" s="17"/>
      <c r="N17" s="16"/>
      <c r="O17" s="45">
        <f t="shared" si="5"/>
        <v>0</v>
      </c>
    </row>
    <row r="18" spans="4:15" x14ac:dyDescent="0.35">
      <c r="D18" s="36">
        <f t="shared" si="0"/>
        <v>0</v>
      </c>
      <c r="E18" s="5"/>
      <c r="F18" s="38">
        <f t="shared" si="1"/>
        <v>0</v>
      </c>
      <c r="G18" s="10"/>
      <c r="H18" s="43">
        <f t="shared" si="2"/>
        <v>0</v>
      </c>
      <c r="I18" s="5"/>
      <c r="J18" s="40">
        <f t="shared" si="3"/>
        <v>0</v>
      </c>
      <c r="K18" s="10"/>
      <c r="L18" s="42">
        <f t="shared" si="4"/>
        <v>0</v>
      </c>
      <c r="M18" s="17"/>
      <c r="N18" s="16"/>
      <c r="O18" s="45">
        <f t="shared" si="5"/>
        <v>0</v>
      </c>
    </row>
    <row r="19" spans="4:15" x14ac:dyDescent="0.35">
      <c r="D19" s="36">
        <f t="shared" si="0"/>
        <v>0</v>
      </c>
      <c r="E19" s="5"/>
      <c r="F19" s="38">
        <f t="shared" si="1"/>
        <v>0</v>
      </c>
      <c r="G19" s="10"/>
      <c r="H19" s="43">
        <f t="shared" si="2"/>
        <v>0</v>
      </c>
      <c r="I19" s="5"/>
      <c r="J19" s="40">
        <f t="shared" si="3"/>
        <v>0</v>
      </c>
      <c r="K19" s="10"/>
      <c r="L19" s="42">
        <f t="shared" si="4"/>
        <v>0</v>
      </c>
      <c r="M19" s="17"/>
      <c r="N19" s="16"/>
      <c r="O19" s="45">
        <f t="shared" si="5"/>
        <v>0</v>
      </c>
    </row>
    <row r="20" spans="4:15" x14ac:dyDescent="0.35">
      <c r="D20" s="36">
        <f t="shared" si="0"/>
        <v>0</v>
      </c>
      <c r="E20" s="5"/>
      <c r="F20" s="38">
        <f t="shared" si="1"/>
        <v>0</v>
      </c>
      <c r="G20" s="10"/>
      <c r="H20" s="43">
        <f t="shared" si="2"/>
        <v>0</v>
      </c>
      <c r="I20" s="5"/>
      <c r="J20" s="40">
        <f t="shared" si="3"/>
        <v>0</v>
      </c>
      <c r="K20" s="10"/>
      <c r="L20" s="42">
        <f t="shared" si="4"/>
        <v>0</v>
      </c>
      <c r="M20" s="17"/>
      <c r="N20" s="16"/>
      <c r="O20" s="45">
        <f t="shared" si="5"/>
        <v>0</v>
      </c>
    </row>
    <row r="21" spans="4:15" x14ac:dyDescent="0.35">
      <c r="D21" s="36">
        <f t="shared" si="0"/>
        <v>0</v>
      </c>
      <c r="E21" s="5"/>
      <c r="F21" s="38">
        <f t="shared" si="1"/>
        <v>0</v>
      </c>
      <c r="G21" s="10"/>
      <c r="H21" s="43">
        <f t="shared" si="2"/>
        <v>0</v>
      </c>
      <c r="I21" s="5"/>
      <c r="J21" s="40">
        <f t="shared" si="3"/>
        <v>0</v>
      </c>
      <c r="K21" s="10"/>
      <c r="L21" s="42">
        <f t="shared" si="4"/>
        <v>0</v>
      </c>
      <c r="M21" s="17"/>
      <c r="N21" s="16"/>
      <c r="O21" s="45">
        <f t="shared" si="5"/>
        <v>0</v>
      </c>
    </row>
    <row r="22" spans="4:15" x14ac:dyDescent="0.35">
      <c r="D22" s="36">
        <f t="shared" si="0"/>
        <v>0</v>
      </c>
      <c r="E22" s="5"/>
      <c r="F22" s="38">
        <f t="shared" si="1"/>
        <v>0</v>
      </c>
      <c r="G22" s="10"/>
      <c r="H22" s="43">
        <f t="shared" si="2"/>
        <v>0</v>
      </c>
      <c r="I22" s="5"/>
      <c r="J22" s="40">
        <f t="shared" si="3"/>
        <v>0</v>
      </c>
      <c r="K22" s="10"/>
      <c r="L22" s="42">
        <f t="shared" si="4"/>
        <v>0</v>
      </c>
      <c r="M22" s="17"/>
      <c r="N22" s="16"/>
      <c r="O22" s="45">
        <f t="shared" si="5"/>
        <v>0</v>
      </c>
    </row>
    <row r="23" spans="4:15" x14ac:dyDescent="0.35">
      <c r="D23" s="36">
        <f t="shared" si="0"/>
        <v>0</v>
      </c>
      <c r="E23" s="5"/>
      <c r="F23" s="38">
        <f t="shared" si="1"/>
        <v>0</v>
      </c>
      <c r="G23" s="10"/>
      <c r="H23" s="43">
        <f t="shared" si="2"/>
        <v>0</v>
      </c>
      <c r="I23" s="5"/>
      <c r="J23" s="40">
        <f t="shared" si="3"/>
        <v>0</v>
      </c>
      <c r="K23" s="10"/>
      <c r="L23" s="42">
        <f t="shared" si="4"/>
        <v>0</v>
      </c>
      <c r="M23" s="17"/>
      <c r="N23" s="16"/>
      <c r="O23" s="45">
        <f t="shared" si="5"/>
        <v>0</v>
      </c>
    </row>
    <row r="24" spans="4:15" x14ac:dyDescent="0.35">
      <c r="D24" s="36">
        <f t="shared" si="0"/>
        <v>0</v>
      </c>
      <c r="E24" s="5"/>
      <c r="F24" s="38">
        <f t="shared" si="1"/>
        <v>0</v>
      </c>
      <c r="G24" s="10"/>
      <c r="H24" s="43">
        <f t="shared" si="2"/>
        <v>0</v>
      </c>
      <c r="I24" s="5"/>
      <c r="J24" s="40">
        <f t="shared" si="3"/>
        <v>0</v>
      </c>
      <c r="K24" s="10"/>
      <c r="L24" s="42">
        <f t="shared" si="4"/>
        <v>0</v>
      </c>
      <c r="M24" s="17"/>
      <c r="N24" s="16"/>
      <c r="O24" s="45">
        <f t="shared" si="5"/>
        <v>0</v>
      </c>
    </row>
    <row r="25" spans="4:15" x14ac:dyDescent="0.35">
      <c r="D25" s="36">
        <f t="shared" si="0"/>
        <v>0</v>
      </c>
      <c r="E25" s="5"/>
      <c r="F25" s="38">
        <f t="shared" si="1"/>
        <v>0</v>
      </c>
      <c r="G25" s="10"/>
      <c r="H25" s="43">
        <f t="shared" si="2"/>
        <v>0</v>
      </c>
      <c r="I25" s="5"/>
      <c r="J25" s="40">
        <f t="shared" si="3"/>
        <v>0</v>
      </c>
      <c r="K25" s="10"/>
      <c r="L25" s="42">
        <f t="shared" si="4"/>
        <v>0</v>
      </c>
      <c r="M25" s="17"/>
      <c r="N25" s="16"/>
      <c r="O25" s="45">
        <f t="shared" si="5"/>
        <v>0</v>
      </c>
    </row>
    <row r="26" spans="4:15" x14ac:dyDescent="0.35">
      <c r="D26" s="36">
        <f t="shared" si="0"/>
        <v>0</v>
      </c>
      <c r="E26" s="5"/>
      <c r="F26" s="38">
        <f t="shared" si="1"/>
        <v>0</v>
      </c>
      <c r="G26" s="10"/>
      <c r="H26" s="43">
        <f t="shared" si="2"/>
        <v>0</v>
      </c>
      <c r="I26" s="5"/>
      <c r="J26" s="40">
        <f t="shared" si="3"/>
        <v>0</v>
      </c>
      <c r="K26" s="10"/>
      <c r="L26" s="42">
        <f t="shared" si="4"/>
        <v>0</v>
      </c>
      <c r="M26" s="17"/>
      <c r="N26" s="16"/>
      <c r="O26" s="45">
        <f t="shared" si="5"/>
        <v>0</v>
      </c>
    </row>
    <row r="27" spans="4:15" x14ac:dyDescent="0.35">
      <c r="D27" s="36">
        <f t="shared" si="0"/>
        <v>0</v>
      </c>
      <c r="E27" s="5"/>
      <c r="F27" s="38">
        <f t="shared" si="1"/>
        <v>0</v>
      </c>
      <c r="G27" s="10"/>
      <c r="H27" s="43">
        <f t="shared" si="2"/>
        <v>0</v>
      </c>
      <c r="I27" s="5"/>
      <c r="J27" s="40">
        <f t="shared" si="3"/>
        <v>0</v>
      </c>
      <c r="K27" s="10"/>
      <c r="L27" s="42">
        <f t="shared" si="4"/>
        <v>0</v>
      </c>
      <c r="M27" s="17"/>
      <c r="N27" s="16"/>
      <c r="O27" s="45">
        <f t="shared" si="5"/>
        <v>0</v>
      </c>
    </row>
    <row r="28" spans="4:15" x14ac:dyDescent="0.35">
      <c r="D28" s="36">
        <f t="shared" si="0"/>
        <v>0</v>
      </c>
      <c r="E28" s="5"/>
      <c r="F28" s="38">
        <f t="shared" si="1"/>
        <v>0</v>
      </c>
      <c r="G28" s="10"/>
      <c r="H28" s="43">
        <f t="shared" si="2"/>
        <v>0</v>
      </c>
      <c r="I28" s="5"/>
      <c r="J28" s="40">
        <f t="shared" si="3"/>
        <v>0</v>
      </c>
      <c r="K28" s="10"/>
      <c r="L28" s="42">
        <f t="shared" si="4"/>
        <v>0</v>
      </c>
      <c r="M28" s="17"/>
      <c r="N28" s="16"/>
      <c r="O28" s="45">
        <f t="shared" si="5"/>
        <v>0</v>
      </c>
    </row>
    <row r="29" spans="4:15" x14ac:dyDescent="0.35">
      <c r="D29" s="36">
        <f t="shared" si="0"/>
        <v>0</v>
      </c>
      <c r="E29" s="5"/>
      <c r="F29" s="38">
        <f t="shared" si="1"/>
        <v>0</v>
      </c>
      <c r="G29" s="10"/>
      <c r="H29" s="43">
        <f t="shared" si="2"/>
        <v>0</v>
      </c>
      <c r="I29" s="5"/>
      <c r="J29" s="40">
        <f t="shared" si="3"/>
        <v>0</v>
      </c>
      <c r="K29" s="10"/>
      <c r="L29" s="42">
        <f t="shared" si="4"/>
        <v>0</v>
      </c>
      <c r="M29" s="17"/>
      <c r="N29" s="16"/>
      <c r="O29" s="45">
        <f t="shared" si="5"/>
        <v>0</v>
      </c>
    </row>
    <row r="30" spans="4:15" x14ac:dyDescent="0.35">
      <c r="D30" s="36">
        <f t="shared" si="0"/>
        <v>0</v>
      </c>
      <c r="E30" s="5"/>
      <c r="F30" s="38">
        <f t="shared" si="1"/>
        <v>0</v>
      </c>
      <c r="G30" s="10"/>
      <c r="H30" s="43">
        <f t="shared" si="2"/>
        <v>0</v>
      </c>
      <c r="I30" s="5"/>
      <c r="J30" s="40">
        <f t="shared" si="3"/>
        <v>0</v>
      </c>
      <c r="K30" s="10"/>
      <c r="L30" s="42">
        <f t="shared" si="4"/>
        <v>0</v>
      </c>
      <c r="M30" s="17"/>
      <c r="N30" s="16"/>
      <c r="O30" s="45">
        <f t="shared" si="5"/>
        <v>0</v>
      </c>
    </row>
    <row r="31" spans="4:15" x14ac:dyDescent="0.35">
      <c r="D31" s="36">
        <f t="shared" si="0"/>
        <v>0</v>
      </c>
      <c r="E31" s="5"/>
      <c r="F31" s="38">
        <f t="shared" si="1"/>
        <v>0</v>
      </c>
      <c r="G31" s="10"/>
      <c r="H31" s="43">
        <f t="shared" si="2"/>
        <v>0</v>
      </c>
      <c r="I31" s="5"/>
      <c r="J31" s="40">
        <f t="shared" si="3"/>
        <v>0</v>
      </c>
      <c r="K31" s="10"/>
      <c r="L31" s="42">
        <f t="shared" si="4"/>
        <v>0</v>
      </c>
      <c r="M31" s="17"/>
      <c r="N31" s="16"/>
      <c r="O31" s="45">
        <f t="shared" si="5"/>
        <v>0</v>
      </c>
    </row>
    <row r="32" spans="4:15" x14ac:dyDescent="0.35">
      <c r="D32" s="36">
        <f t="shared" si="0"/>
        <v>0</v>
      </c>
      <c r="E32" s="5"/>
      <c r="F32" s="38">
        <f t="shared" si="1"/>
        <v>0</v>
      </c>
      <c r="G32" s="10"/>
      <c r="H32" s="43">
        <f t="shared" si="2"/>
        <v>0</v>
      </c>
      <c r="I32" s="5"/>
      <c r="J32" s="40">
        <f t="shared" si="3"/>
        <v>0</v>
      </c>
      <c r="K32" s="10"/>
      <c r="L32" s="42">
        <f t="shared" si="4"/>
        <v>0</v>
      </c>
      <c r="M32" s="17"/>
      <c r="N32" s="16"/>
      <c r="O32" s="45">
        <f t="shared" si="5"/>
        <v>0</v>
      </c>
    </row>
    <row r="33" spans="1:15" x14ac:dyDescent="0.35">
      <c r="D33" s="36">
        <f t="shared" si="0"/>
        <v>0</v>
      </c>
      <c r="E33" s="5"/>
      <c r="F33" s="38">
        <f t="shared" si="1"/>
        <v>0</v>
      </c>
      <c r="G33" s="10"/>
      <c r="H33" s="43">
        <f t="shared" si="2"/>
        <v>0</v>
      </c>
      <c r="I33" s="5"/>
      <c r="J33" s="40">
        <f t="shared" si="3"/>
        <v>0</v>
      </c>
      <c r="K33" s="10"/>
      <c r="L33" s="42">
        <f t="shared" si="4"/>
        <v>0</v>
      </c>
      <c r="M33" s="17"/>
      <c r="N33" s="16"/>
      <c r="O33" s="45">
        <f t="shared" si="5"/>
        <v>0</v>
      </c>
    </row>
    <row r="34" spans="1:15" x14ac:dyDescent="0.35">
      <c r="D34" s="36">
        <f t="shared" si="0"/>
        <v>0</v>
      </c>
      <c r="E34" s="5"/>
      <c r="F34" s="38">
        <f t="shared" si="1"/>
        <v>0</v>
      </c>
      <c r="G34" s="10"/>
      <c r="H34" s="43">
        <f t="shared" si="2"/>
        <v>0</v>
      </c>
      <c r="I34" s="5"/>
      <c r="J34" s="40">
        <f t="shared" si="3"/>
        <v>0</v>
      </c>
      <c r="K34" s="10"/>
      <c r="L34" s="42">
        <f t="shared" si="4"/>
        <v>0</v>
      </c>
      <c r="M34" s="17"/>
      <c r="N34" s="16"/>
      <c r="O34" s="45">
        <f t="shared" si="5"/>
        <v>0</v>
      </c>
    </row>
    <row r="35" spans="1:15" x14ac:dyDescent="0.35">
      <c r="D35" s="36">
        <f t="shared" si="0"/>
        <v>0</v>
      </c>
      <c r="E35" s="5"/>
      <c r="F35" s="38">
        <f t="shared" si="1"/>
        <v>0</v>
      </c>
      <c r="G35" s="10"/>
      <c r="H35" s="43">
        <f t="shared" si="2"/>
        <v>0</v>
      </c>
      <c r="I35" s="5"/>
      <c r="J35" s="40">
        <f t="shared" si="3"/>
        <v>0</v>
      </c>
      <c r="K35" s="10"/>
      <c r="L35" s="42">
        <f t="shared" ref="L35:L40" si="6">IF(K35&gt;210,INT(0.188807*POWER(ABS(K35-210),1.41)),0)</f>
        <v>0</v>
      </c>
      <c r="M35" s="17"/>
      <c r="N35" s="16"/>
      <c r="O35" s="45">
        <f t="shared" si="5"/>
        <v>0</v>
      </c>
    </row>
    <row r="36" spans="1:15" x14ac:dyDescent="0.35">
      <c r="D36" s="36">
        <f t="shared" ref="D36:D39" si="7">F36+H36+J36+L36+O36</f>
        <v>0</v>
      </c>
      <c r="E36" s="5"/>
      <c r="F36" s="38">
        <f t="shared" si="1"/>
        <v>0</v>
      </c>
      <c r="G36" s="10"/>
      <c r="H36" s="43">
        <f t="shared" ref="H36:H40" si="8">IF(G36&gt;75,INT(1.84523*POWER(ABS(G36-75),1.348)),0)</f>
        <v>0</v>
      </c>
      <c r="I36" s="5"/>
      <c r="J36" s="40">
        <f t="shared" ref="J36:J40" si="9">IF(I36&gt;1.5,INT(56.0211*POWER(ABS(I36-1.5),1.05)),0)</f>
        <v>0</v>
      </c>
      <c r="K36" s="10"/>
      <c r="L36" s="42">
        <f t="shared" si="6"/>
        <v>0</v>
      </c>
      <c r="M36" s="17"/>
      <c r="N36" s="16"/>
      <c r="O36" s="45">
        <f t="shared" ref="O36:O40" si="10">IF(AND((60*M36+N36)&gt;0,(60*M36+N36)&lt;254),INT(0.11193*POWER(ABS(60*M36+N36-254),1.88)),0)</f>
        <v>0</v>
      </c>
    </row>
    <row r="37" spans="1:15" x14ac:dyDescent="0.35">
      <c r="D37" s="36">
        <f t="shared" si="7"/>
        <v>0</v>
      </c>
      <c r="E37" s="5"/>
      <c r="F37" s="38">
        <f t="shared" si="1"/>
        <v>0</v>
      </c>
      <c r="G37" s="10"/>
      <c r="H37" s="43">
        <f t="shared" si="8"/>
        <v>0</v>
      </c>
      <c r="I37" s="5"/>
      <c r="J37" s="40">
        <f t="shared" si="9"/>
        <v>0</v>
      </c>
      <c r="K37" s="10"/>
      <c r="L37" s="42">
        <f t="shared" si="6"/>
        <v>0</v>
      </c>
      <c r="M37" s="17"/>
      <c r="N37" s="16"/>
      <c r="O37" s="45">
        <f t="shared" si="10"/>
        <v>0</v>
      </c>
    </row>
    <row r="38" spans="1:15" x14ac:dyDescent="0.35">
      <c r="D38" s="36">
        <f t="shared" si="7"/>
        <v>0</v>
      </c>
      <c r="E38" s="5"/>
      <c r="F38" s="38">
        <f t="shared" ref="F38:F40" si="11">IF(AND(E38&gt;0,E38&lt;17),INT(20.0479*POWER(ABS(E38-17),1.835)),0)</f>
        <v>0</v>
      </c>
      <c r="G38" s="10"/>
      <c r="H38" s="43">
        <f t="shared" si="8"/>
        <v>0</v>
      </c>
      <c r="I38" s="5"/>
      <c r="J38" s="40">
        <f t="shared" si="9"/>
        <v>0</v>
      </c>
      <c r="K38" s="10"/>
      <c r="L38" s="42">
        <f t="shared" si="6"/>
        <v>0</v>
      </c>
      <c r="M38" s="17"/>
      <c r="N38" s="16"/>
      <c r="O38" s="45">
        <f t="shared" si="10"/>
        <v>0</v>
      </c>
    </row>
    <row r="39" spans="1:15" x14ac:dyDescent="0.35">
      <c r="A39" s="12"/>
      <c r="D39" s="36">
        <f t="shared" si="7"/>
        <v>0</v>
      </c>
      <c r="E39" s="5"/>
      <c r="F39" s="38">
        <f t="shared" si="11"/>
        <v>0</v>
      </c>
      <c r="G39" s="10"/>
      <c r="H39" s="43">
        <f t="shared" si="8"/>
        <v>0</v>
      </c>
      <c r="I39" s="5"/>
      <c r="J39" s="40">
        <f t="shared" si="9"/>
        <v>0</v>
      </c>
      <c r="K39" s="10"/>
      <c r="L39" s="42">
        <f t="shared" si="6"/>
        <v>0</v>
      </c>
      <c r="M39" s="17"/>
      <c r="N39" s="16"/>
      <c r="O39" s="45">
        <f t="shared" si="10"/>
        <v>0</v>
      </c>
    </row>
    <row r="40" spans="1:15" x14ac:dyDescent="0.35">
      <c r="A40" s="13"/>
      <c r="B40" s="15"/>
      <c r="C40" s="14"/>
      <c r="D40" s="37">
        <f>F40+J40+L40+H40+O40</f>
        <v>0</v>
      </c>
      <c r="E40" s="5"/>
      <c r="F40" s="38">
        <f t="shared" si="11"/>
        <v>0</v>
      </c>
      <c r="G40" s="10"/>
      <c r="H40" s="43">
        <f t="shared" si="8"/>
        <v>0</v>
      </c>
      <c r="I40" s="5"/>
      <c r="J40" s="40">
        <f t="shared" si="9"/>
        <v>0</v>
      </c>
      <c r="K40" s="10"/>
      <c r="L40" s="42">
        <f t="shared" si="6"/>
        <v>0</v>
      </c>
      <c r="M40" s="17"/>
      <c r="N40" s="16"/>
      <c r="O40" s="42">
        <f t="shared" si="10"/>
        <v>0</v>
      </c>
    </row>
  </sheetData>
  <mergeCells count="6">
    <mergeCell ref="A1:O1"/>
    <mergeCell ref="E4:F4"/>
    <mergeCell ref="G4:H4"/>
    <mergeCell ref="I4:J4"/>
    <mergeCell ref="K4:L4"/>
    <mergeCell ref="N4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"/>
  <sheetViews>
    <sheetView workbookViewId="0">
      <selection activeCell="A9" sqref="A9"/>
    </sheetView>
  </sheetViews>
  <sheetFormatPr defaultColWidth="9.1796875" defaultRowHeight="14.5" x14ac:dyDescent="0.35"/>
  <cols>
    <col min="1" max="1" width="28.1796875" style="2" bestFit="1" customWidth="1"/>
    <col min="2" max="2" width="5" style="3" bestFit="1" customWidth="1"/>
    <col min="3" max="3" width="20.453125" style="2" bestFit="1" customWidth="1"/>
    <col min="4" max="4" width="10.1796875" style="21" customWidth="1"/>
    <col min="5" max="5" width="9.1796875" style="7"/>
    <col min="6" max="10" width="9.1796875" style="6"/>
    <col min="11" max="11" width="9.1796875" style="9"/>
    <col min="12" max="12" width="9.1796875" style="6"/>
    <col min="13" max="13" width="9.1796875" style="9"/>
    <col min="14" max="14" width="9.1796875" style="6"/>
    <col min="15" max="15" width="9.1796875" style="9"/>
    <col min="16" max="16" width="9.1796875" style="6"/>
    <col min="17" max="17" width="4" style="8" bestFit="1" customWidth="1"/>
    <col min="18" max="18" width="7" style="11" customWidth="1"/>
    <col min="19" max="20" width="9.1796875" style="6"/>
    <col min="21" max="16384" width="9.1796875" style="2"/>
  </cols>
  <sheetData>
    <row r="1" spans="1:20" ht="18.5" x14ac:dyDescent="0.4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4" spans="1:20" s="20" customFormat="1" ht="15.5" x14ac:dyDescent="0.35">
      <c r="B4" s="23"/>
      <c r="D4" s="18" t="s">
        <v>14</v>
      </c>
      <c r="E4" s="51" t="s">
        <v>15</v>
      </c>
      <c r="F4" s="51"/>
      <c r="G4" s="51" t="s">
        <v>16</v>
      </c>
      <c r="H4" s="51"/>
      <c r="I4" s="51" t="s">
        <v>4</v>
      </c>
      <c r="J4" s="51"/>
      <c r="K4" s="51" t="s">
        <v>1</v>
      </c>
      <c r="L4" s="51"/>
      <c r="M4" s="51" t="s">
        <v>2</v>
      </c>
      <c r="N4" s="51"/>
      <c r="O4" s="51" t="s">
        <v>17</v>
      </c>
      <c r="P4" s="51"/>
      <c r="Q4" s="19"/>
      <c r="R4" s="51" t="s">
        <v>18</v>
      </c>
      <c r="S4" s="51"/>
      <c r="T4" s="22"/>
    </row>
    <row r="5" spans="1:20" s="28" customFormat="1" ht="13" x14ac:dyDescent="0.3">
      <c r="A5" s="31" t="s">
        <v>6</v>
      </c>
      <c r="B5" s="32" t="s">
        <v>7</v>
      </c>
      <c r="C5" s="31" t="s">
        <v>8</v>
      </c>
      <c r="D5" s="33"/>
      <c r="E5" s="34" t="s">
        <v>9</v>
      </c>
      <c r="F5" s="34" t="s">
        <v>10</v>
      </c>
      <c r="G5" s="34" t="s">
        <v>11</v>
      </c>
      <c r="H5" s="34" t="s">
        <v>10</v>
      </c>
      <c r="I5" s="34" t="s">
        <v>11</v>
      </c>
      <c r="J5" s="34" t="s">
        <v>10</v>
      </c>
      <c r="K5" s="34" t="s">
        <v>9</v>
      </c>
      <c r="L5" s="34" t="s">
        <v>10</v>
      </c>
      <c r="M5" s="34" t="s">
        <v>11</v>
      </c>
      <c r="N5" s="34" t="s">
        <v>10</v>
      </c>
      <c r="O5" s="34" t="s">
        <v>12</v>
      </c>
      <c r="P5" s="34" t="s">
        <v>10</v>
      </c>
      <c r="Q5" s="35" t="s">
        <v>13</v>
      </c>
      <c r="R5" s="34" t="s">
        <v>9</v>
      </c>
      <c r="S5" s="34" t="s">
        <v>10</v>
      </c>
      <c r="T5" s="29"/>
    </row>
    <row r="6" spans="1:20" x14ac:dyDescent="0.35">
      <c r="A6" s="2" t="s">
        <v>37</v>
      </c>
      <c r="B6" s="49" t="s">
        <v>32</v>
      </c>
      <c r="C6" s="2" t="s">
        <v>38</v>
      </c>
      <c r="D6" s="36">
        <f>F6++H6+J6+L6+N6+P6+S6</f>
        <v>3410</v>
      </c>
      <c r="E6" s="4">
        <v>8.2200000000000006</v>
      </c>
      <c r="F6" s="46">
        <f>IF(AND(E6&gt;0,E6&lt;11.5),INT(58.015*POWER(ABS(E6-11.5),1.81)),0)</f>
        <v>498</v>
      </c>
      <c r="G6" s="24">
        <v>315</v>
      </c>
      <c r="H6" s="39">
        <f>IF(G6&gt;100,INT(0.2797*POWER(ABS(G6-100),1.35)),0)</f>
        <v>393</v>
      </c>
      <c r="I6" s="24">
        <v>519</v>
      </c>
      <c r="J6" s="39">
        <f>IF(I6&gt;220,INT(0.14354*POWER(ABS(I6-220),1.4)),0)</f>
        <v>419</v>
      </c>
      <c r="K6" s="4">
        <v>9.9</v>
      </c>
      <c r="L6" s="46">
        <f>IF(AND(K6&gt;0,K6&lt;15.5),INT(20.5173*POWER(ABS(K6-15.5),1.92)),0)</f>
        <v>560</v>
      </c>
      <c r="M6" s="25">
        <v>147</v>
      </c>
      <c r="N6" s="41">
        <f>IF(M6&gt;75,INT(0.8465*POWER(ABS(M6-75),1.42)),0)</f>
        <v>367</v>
      </c>
      <c r="O6" s="4">
        <v>11.66</v>
      </c>
      <c r="P6" s="41">
        <f>IF(O6&gt;1.5,INT(51.39*POWER(ABS(O6-1.5),1.05)),0)</f>
        <v>586</v>
      </c>
      <c r="Q6" s="26">
        <v>1</v>
      </c>
      <c r="R6" s="27">
        <v>37.57</v>
      </c>
      <c r="S6" s="44">
        <v>587</v>
      </c>
      <c r="T6" s="6" t="s">
        <v>39</v>
      </c>
    </row>
    <row r="7" spans="1:20" x14ac:dyDescent="0.35">
      <c r="A7" s="2" t="s">
        <v>51</v>
      </c>
      <c r="B7" s="49" t="s">
        <v>52</v>
      </c>
      <c r="C7" s="2" t="s">
        <v>30</v>
      </c>
      <c r="D7" s="36">
        <f t="shared" ref="D7:D39" si="0">F7++H7+J7+L7+N7+P7+S7</f>
        <v>3341</v>
      </c>
      <c r="E7" s="5">
        <v>8.25</v>
      </c>
      <c r="F7" s="46">
        <f t="shared" ref="F7:F40" si="1">IF(AND(E7&gt;0,E7&lt;11.5),INT(58.015*POWER(ABS(E7-11.5),1.81)),0)</f>
        <v>489</v>
      </c>
      <c r="G7" s="1">
        <v>322</v>
      </c>
      <c r="H7" s="39">
        <f t="shared" ref="H7:H40" si="2">IF(G7&gt;100,INT(0.2797*POWER(ABS(G7-100),1.35)),0)</f>
        <v>411</v>
      </c>
      <c r="I7" s="1">
        <v>474</v>
      </c>
      <c r="J7" s="39">
        <f t="shared" ref="J7:J40" si="3">IF(I7&gt;220,INT(0.14354*POWER(ABS(I7-220),1.4)),0)</f>
        <v>333</v>
      </c>
      <c r="K7" s="5">
        <v>9.89</v>
      </c>
      <c r="L7" s="46">
        <f t="shared" ref="L7:L40" si="4">IF(AND(K7&gt;0,K7&lt;15.5),INT(20.5173*POWER(ABS(K7-15.5),1.92)),0)</f>
        <v>562</v>
      </c>
      <c r="M7" s="10">
        <v>158</v>
      </c>
      <c r="N7" s="41">
        <f t="shared" ref="N7:N40" si="5">IF(M7&gt;75,INT(0.8465*POWER(ABS(M7-75),1.42)),0)</f>
        <v>449</v>
      </c>
      <c r="O7" s="5">
        <v>12.53</v>
      </c>
      <c r="P7" s="41">
        <f t="shared" ref="P7:P40" si="6">IF(O7&gt;1.5,INT(51.39*POWER(ABS(O7-1.5),1.05)),0)</f>
        <v>639</v>
      </c>
      <c r="Q7" s="17">
        <v>1</v>
      </c>
      <c r="R7" s="16">
        <v>45.09</v>
      </c>
      <c r="S7" s="44">
        <v>458</v>
      </c>
      <c r="T7" s="6" t="s">
        <v>39</v>
      </c>
    </row>
    <row r="8" spans="1:20" x14ac:dyDescent="0.35">
      <c r="A8" s="2" t="s">
        <v>53</v>
      </c>
      <c r="B8" s="49" t="s">
        <v>42</v>
      </c>
      <c r="C8" s="2" t="s">
        <v>25</v>
      </c>
      <c r="D8" s="36">
        <f t="shared" si="0"/>
        <v>3151</v>
      </c>
      <c r="E8" s="5">
        <v>8.51</v>
      </c>
      <c r="F8" s="46">
        <f t="shared" si="1"/>
        <v>421</v>
      </c>
      <c r="G8" s="1">
        <v>294</v>
      </c>
      <c r="H8" s="39">
        <f t="shared" si="2"/>
        <v>342</v>
      </c>
      <c r="I8" s="1">
        <v>506</v>
      </c>
      <c r="J8" s="39">
        <f t="shared" si="3"/>
        <v>394</v>
      </c>
      <c r="K8" s="5">
        <v>10.24</v>
      </c>
      <c r="L8" s="46">
        <f t="shared" si="4"/>
        <v>497</v>
      </c>
      <c r="M8" s="10">
        <v>155</v>
      </c>
      <c r="N8" s="41">
        <f t="shared" si="5"/>
        <v>426</v>
      </c>
      <c r="O8" s="5">
        <v>10.32</v>
      </c>
      <c r="P8" s="41">
        <f t="shared" si="6"/>
        <v>505</v>
      </c>
      <c r="Q8" s="17">
        <v>1</v>
      </c>
      <c r="R8" s="16">
        <v>38.729999999999997</v>
      </c>
      <c r="S8" s="44">
        <v>566</v>
      </c>
      <c r="T8" s="6" t="s">
        <v>39</v>
      </c>
    </row>
    <row r="9" spans="1:20" x14ac:dyDescent="0.35">
      <c r="D9" s="36">
        <f t="shared" si="0"/>
        <v>0</v>
      </c>
      <c r="E9" s="5"/>
      <c r="F9" s="46">
        <f t="shared" si="1"/>
        <v>0</v>
      </c>
      <c r="G9" s="1"/>
      <c r="H9" s="39">
        <f t="shared" si="2"/>
        <v>0</v>
      </c>
      <c r="I9" s="1"/>
      <c r="J9" s="39">
        <f t="shared" si="3"/>
        <v>0</v>
      </c>
      <c r="K9" s="5"/>
      <c r="L9" s="46">
        <f t="shared" si="4"/>
        <v>0</v>
      </c>
      <c r="M9" s="10"/>
      <c r="N9" s="41">
        <f t="shared" si="5"/>
        <v>0</v>
      </c>
      <c r="O9" s="5"/>
      <c r="P9" s="41">
        <f t="shared" si="6"/>
        <v>0</v>
      </c>
      <c r="Q9" s="17"/>
      <c r="R9" s="16"/>
      <c r="S9" s="44">
        <f t="shared" ref="S9:S40" si="7">IF(AND((60*Q9+R9)&gt;0,(60*Q9+R9)&lt;231),INT(0.160027*POWER(ABS(60*Q9+R9-231),1.836)),0)</f>
        <v>0</v>
      </c>
    </row>
    <row r="10" spans="1:20" x14ac:dyDescent="0.35">
      <c r="D10" s="36">
        <f t="shared" si="0"/>
        <v>0</v>
      </c>
      <c r="E10" s="5"/>
      <c r="F10" s="46">
        <f t="shared" si="1"/>
        <v>0</v>
      </c>
      <c r="G10" s="1"/>
      <c r="H10" s="39">
        <f t="shared" si="2"/>
        <v>0</v>
      </c>
      <c r="I10" s="1"/>
      <c r="J10" s="39">
        <f t="shared" si="3"/>
        <v>0</v>
      </c>
      <c r="K10" s="5"/>
      <c r="L10" s="46">
        <f t="shared" si="4"/>
        <v>0</v>
      </c>
      <c r="M10" s="10"/>
      <c r="N10" s="41">
        <f t="shared" si="5"/>
        <v>0</v>
      </c>
      <c r="O10" s="5"/>
      <c r="P10" s="41">
        <f t="shared" si="6"/>
        <v>0</v>
      </c>
      <c r="Q10" s="17"/>
      <c r="R10" s="16"/>
      <c r="S10" s="44">
        <f t="shared" si="7"/>
        <v>0</v>
      </c>
    </row>
    <row r="11" spans="1:20" x14ac:dyDescent="0.35">
      <c r="D11" s="36">
        <f t="shared" si="0"/>
        <v>0</v>
      </c>
      <c r="E11" s="5"/>
      <c r="F11" s="46">
        <f t="shared" si="1"/>
        <v>0</v>
      </c>
      <c r="G11" s="1"/>
      <c r="H11" s="39">
        <f t="shared" si="2"/>
        <v>0</v>
      </c>
      <c r="I11" s="1"/>
      <c r="J11" s="39">
        <f t="shared" si="3"/>
        <v>0</v>
      </c>
      <c r="K11" s="5"/>
      <c r="L11" s="46">
        <f t="shared" si="4"/>
        <v>0</v>
      </c>
      <c r="M11" s="10"/>
      <c r="N11" s="41">
        <f t="shared" si="5"/>
        <v>0</v>
      </c>
      <c r="O11" s="5"/>
      <c r="P11" s="41">
        <f t="shared" si="6"/>
        <v>0</v>
      </c>
      <c r="Q11" s="17"/>
      <c r="R11" s="16"/>
      <c r="S11" s="44">
        <f t="shared" si="7"/>
        <v>0</v>
      </c>
    </row>
    <row r="12" spans="1:20" x14ac:dyDescent="0.35">
      <c r="D12" s="36">
        <f t="shared" si="0"/>
        <v>0</v>
      </c>
      <c r="E12" s="5"/>
      <c r="F12" s="46">
        <f t="shared" si="1"/>
        <v>0</v>
      </c>
      <c r="G12" s="1"/>
      <c r="H12" s="39">
        <f t="shared" si="2"/>
        <v>0</v>
      </c>
      <c r="I12" s="1"/>
      <c r="J12" s="39">
        <f t="shared" si="3"/>
        <v>0</v>
      </c>
      <c r="K12" s="5"/>
      <c r="L12" s="46">
        <f t="shared" si="4"/>
        <v>0</v>
      </c>
      <c r="M12" s="10"/>
      <c r="N12" s="41">
        <f t="shared" si="5"/>
        <v>0</v>
      </c>
      <c r="O12" s="5"/>
      <c r="P12" s="41">
        <f t="shared" si="6"/>
        <v>0</v>
      </c>
      <c r="Q12" s="17"/>
      <c r="R12" s="16"/>
      <c r="S12" s="44">
        <f t="shared" si="7"/>
        <v>0</v>
      </c>
    </row>
    <row r="13" spans="1:20" x14ac:dyDescent="0.35">
      <c r="D13" s="36">
        <f t="shared" si="0"/>
        <v>0</v>
      </c>
      <c r="E13" s="5"/>
      <c r="F13" s="46">
        <f t="shared" si="1"/>
        <v>0</v>
      </c>
      <c r="G13" s="1"/>
      <c r="H13" s="39">
        <f t="shared" si="2"/>
        <v>0</v>
      </c>
      <c r="I13" s="1"/>
      <c r="J13" s="39">
        <f t="shared" si="3"/>
        <v>0</v>
      </c>
      <c r="K13" s="5"/>
      <c r="L13" s="46">
        <f t="shared" si="4"/>
        <v>0</v>
      </c>
      <c r="M13" s="10"/>
      <c r="N13" s="41">
        <f t="shared" si="5"/>
        <v>0</v>
      </c>
      <c r="O13" s="5"/>
      <c r="P13" s="41">
        <f t="shared" si="6"/>
        <v>0</v>
      </c>
      <c r="Q13" s="17"/>
      <c r="R13" s="16"/>
      <c r="S13" s="44">
        <f t="shared" si="7"/>
        <v>0</v>
      </c>
    </row>
    <row r="14" spans="1:20" x14ac:dyDescent="0.35">
      <c r="D14" s="36">
        <f t="shared" si="0"/>
        <v>0</v>
      </c>
      <c r="E14" s="5"/>
      <c r="F14" s="46">
        <f t="shared" si="1"/>
        <v>0</v>
      </c>
      <c r="G14" s="1"/>
      <c r="H14" s="39">
        <f t="shared" si="2"/>
        <v>0</v>
      </c>
      <c r="I14" s="1"/>
      <c r="J14" s="39">
        <f t="shared" si="3"/>
        <v>0</v>
      </c>
      <c r="K14" s="5"/>
      <c r="L14" s="46">
        <f t="shared" si="4"/>
        <v>0</v>
      </c>
      <c r="M14" s="10"/>
      <c r="N14" s="41">
        <f t="shared" si="5"/>
        <v>0</v>
      </c>
      <c r="O14" s="5"/>
      <c r="P14" s="41">
        <f t="shared" si="6"/>
        <v>0</v>
      </c>
      <c r="Q14" s="17"/>
      <c r="R14" s="16"/>
      <c r="S14" s="44">
        <f t="shared" si="7"/>
        <v>0</v>
      </c>
    </row>
    <row r="15" spans="1:20" x14ac:dyDescent="0.35">
      <c r="D15" s="36">
        <f t="shared" si="0"/>
        <v>0</v>
      </c>
      <c r="E15" s="5"/>
      <c r="F15" s="46">
        <f t="shared" si="1"/>
        <v>0</v>
      </c>
      <c r="G15" s="1"/>
      <c r="H15" s="39">
        <f t="shared" si="2"/>
        <v>0</v>
      </c>
      <c r="I15" s="1"/>
      <c r="J15" s="39">
        <f t="shared" si="3"/>
        <v>0</v>
      </c>
      <c r="K15" s="5"/>
      <c r="L15" s="46">
        <f t="shared" si="4"/>
        <v>0</v>
      </c>
      <c r="M15" s="10"/>
      <c r="N15" s="41">
        <f t="shared" si="5"/>
        <v>0</v>
      </c>
      <c r="O15" s="5"/>
      <c r="P15" s="41">
        <f t="shared" si="6"/>
        <v>0</v>
      </c>
      <c r="Q15" s="17"/>
      <c r="R15" s="16"/>
      <c r="S15" s="44">
        <f t="shared" si="7"/>
        <v>0</v>
      </c>
    </row>
    <row r="16" spans="1:20" x14ac:dyDescent="0.35">
      <c r="D16" s="36">
        <f t="shared" si="0"/>
        <v>0</v>
      </c>
      <c r="E16" s="5"/>
      <c r="F16" s="46">
        <f t="shared" si="1"/>
        <v>0</v>
      </c>
      <c r="G16" s="1"/>
      <c r="H16" s="39">
        <f t="shared" si="2"/>
        <v>0</v>
      </c>
      <c r="I16" s="1"/>
      <c r="J16" s="39">
        <f t="shared" si="3"/>
        <v>0</v>
      </c>
      <c r="K16" s="5"/>
      <c r="L16" s="46">
        <f t="shared" si="4"/>
        <v>0</v>
      </c>
      <c r="M16" s="10"/>
      <c r="N16" s="41">
        <f t="shared" si="5"/>
        <v>0</v>
      </c>
      <c r="O16" s="5"/>
      <c r="P16" s="41">
        <f t="shared" si="6"/>
        <v>0</v>
      </c>
      <c r="Q16" s="17"/>
      <c r="R16" s="16"/>
      <c r="S16" s="44">
        <f t="shared" si="7"/>
        <v>0</v>
      </c>
    </row>
    <row r="17" spans="4:19" x14ac:dyDescent="0.35">
      <c r="D17" s="36">
        <f t="shared" si="0"/>
        <v>0</v>
      </c>
      <c r="E17" s="5"/>
      <c r="F17" s="46">
        <f t="shared" si="1"/>
        <v>0</v>
      </c>
      <c r="G17" s="1"/>
      <c r="H17" s="39">
        <f t="shared" si="2"/>
        <v>0</v>
      </c>
      <c r="I17" s="1"/>
      <c r="J17" s="39">
        <f t="shared" si="3"/>
        <v>0</v>
      </c>
      <c r="K17" s="5"/>
      <c r="L17" s="46">
        <f t="shared" si="4"/>
        <v>0</v>
      </c>
      <c r="M17" s="10"/>
      <c r="N17" s="41">
        <f t="shared" si="5"/>
        <v>0</v>
      </c>
      <c r="O17" s="5"/>
      <c r="P17" s="41">
        <f t="shared" si="6"/>
        <v>0</v>
      </c>
      <c r="Q17" s="17"/>
      <c r="R17" s="16"/>
      <c r="S17" s="44">
        <f t="shared" si="7"/>
        <v>0</v>
      </c>
    </row>
    <row r="18" spans="4:19" x14ac:dyDescent="0.35">
      <c r="D18" s="36">
        <f t="shared" si="0"/>
        <v>0</v>
      </c>
      <c r="E18" s="5"/>
      <c r="F18" s="46">
        <f t="shared" si="1"/>
        <v>0</v>
      </c>
      <c r="G18" s="1"/>
      <c r="H18" s="39">
        <f t="shared" si="2"/>
        <v>0</v>
      </c>
      <c r="I18" s="1"/>
      <c r="J18" s="39">
        <f t="shared" si="3"/>
        <v>0</v>
      </c>
      <c r="K18" s="5"/>
      <c r="L18" s="46">
        <f t="shared" si="4"/>
        <v>0</v>
      </c>
      <c r="M18" s="10"/>
      <c r="N18" s="41">
        <f t="shared" si="5"/>
        <v>0</v>
      </c>
      <c r="O18" s="5"/>
      <c r="P18" s="41">
        <f t="shared" si="6"/>
        <v>0</v>
      </c>
      <c r="Q18" s="17"/>
      <c r="R18" s="16"/>
      <c r="S18" s="44">
        <f t="shared" si="7"/>
        <v>0</v>
      </c>
    </row>
    <row r="19" spans="4:19" x14ac:dyDescent="0.35">
      <c r="D19" s="36">
        <f t="shared" si="0"/>
        <v>0</v>
      </c>
      <c r="E19" s="5"/>
      <c r="F19" s="46">
        <f t="shared" si="1"/>
        <v>0</v>
      </c>
      <c r="G19" s="1"/>
      <c r="H19" s="39">
        <f t="shared" si="2"/>
        <v>0</v>
      </c>
      <c r="I19" s="1"/>
      <c r="J19" s="39">
        <f t="shared" si="3"/>
        <v>0</v>
      </c>
      <c r="K19" s="5"/>
      <c r="L19" s="46">
        <f t="shared" si="4"/>
        <v>0</v>
      </c>
      <c r="M19" s="10"/>
      <c r="N19" s="41">
        <f t="shared" si="5"/>
        <v>0</v>
      </c>
      <c r="O19" s="5"/>
      <c r="P19" s="41">
        <f t="shared" si="6"/>
        <v>0</v>
      </c>
      <c r="Q19" s="17"/>
      <c r="R19" s="16"/>
      <c r="S19" s="44">
        <f t="shared" si="7"/>
        <v>0</v>
      </c>
    </row>
    <row r="20" spans="4:19" x14ac:dyDescent="0.35">
      <c r="D20" s="36">
        <f t="shared" si="0"/>
        <v>0</v>
      </c>
      <c r="E20" s="5"/>
      <c r="F20" s="46">
        <f t="shared" si="1"/>
        <v>0</v>
      </c>
      <c r="G20" s="1"/>
      <c r="H20" s="39">
        <f t="shared" si="2"/>
        <v>0</v>
      </c>
      <c r="I20" s="1"/>
      <c r="J20" s="39">
        <f t="shared" si="3"/>
        <v>0</v>
      </c>
      <c r="K20" s="5"/>
      <c r="L20" s="46">
        <f t="shared" si="4"/>
        <v>0</v>
      </c>
      <c r="M20" s="10"/>
      <c r="N20" s="41">
        <f t="shared" si="5"/>
        <v>0</v>
      </c>
      <c r="O20" s="5"/>
      <c r="P20" s="41">
        <f t="shared" si="6"/>
        <v>0</v>
      </c>
      <c r="Q20" s="17"/>
      <c r="R20" s="16"/>
      <c r="S20" s="44">
        <f t="shared" si="7"/>
        <v>0</v>
      </c>
    </row>
    <row r="21" spans="4:19" x14ac:dyDescent="0.35">
      <c r="D21" s="36">
        <f t="shared" si="0"/>
        <v>0</v>
      </c>
      <c r="E21" s="5"/>
      <c r="F21" s="46">
        <f t="shared" si="1"/>
        <v>0</v>
      </c>
      <c r="G21" s="1"/>
      <c r="H21" s="39">
        <f t="shared" si="2"/>
        <v>0</v>
      </c>
      <c r="I21" s="1"/>
      <c r="J21" s="39">
        <f t="shared" si="3"/>
        <v>0</v>
      </c>
      <c r="K21" s="5"/>
      <c r="L21" s="46">
        <f t="shared" si="4"/>
        <v>0</v>
      </c>
      <c r="M21" s="10"/>
      <c r="N21" s="41">
        <f t="shared" si="5"/>
        <v>0</v>
      </c>
      <c r="O21" s="5"/>
      <c r="P21" s="41">
        <f t="shared" si="6"/>
        <v>0</v>
      </c>
      <c r="Q21" s="17"/>
      <c r="R21" s="16"/>
      <c r="S21" s="44">
        <f t="shared" si="7"/>
        <v>0</v>
      </c>
    </row>
    <row r="22" spans="4:19" x14ac:dyDescent="0.35">
      <c r="D22" s="36">
        <f t="shared" si="0"/>
        <v>0</v>
      </c>
      <c r="E22" s="5"/>
      <c r="F22" s="46">
        <f t="shared" si="1"/>
        <v>0</v>
      </c>
      <c r="G22" s="1"/>
      <c r="H22" s="39">
        <f t="shared" si="2"/>
        <v>0</v>
      </c>
      <c r="I22" s="1"/>
      <c r="J22" s="39">
        <f t="shared" si="3"/>
        <v>0</v>
      </c>
      <c r="K22" s="5"/>
      <c r="L22" s="46">
        <f t="shared" si="4"/>
        <v>0</v>
      </c>
      <c r="M22" s="10"/>
      <c r="N22" s="41">
        <f t="shared" si="5"/>
        <v>0</v>
      </c>
      <c r="O22" s="5"/>
      <c r="P22" s="41">
        <f t="shared" si="6"/>
        <v>0</v>
      </c>
      <c r="Q22" s="17"/>
      <c r="R22" s="16"/>
      <c r="S22" s="44">
        <f t="shared" si="7"/>
        <v>0</v>
      </c>
    </row>
    <row r="23" spans="4:19" x14ac:dyDescent="0.35">
      <c r="D23" s="36">
        <f t="shared" si="0"/>
        <v>0</v>
      </c>
      <c r="E23" s="5"/>
      <c r="F23" s="46">
        <f t="shared" si="1"/>
        <v>0</v>
      </c>
      <c r="G23" s="1"/>
      <c r="H23" s="39">
        <f t="shared" si="2"/>
        <v>0</v>
      </c>
      <c r="I23" s="1"/>
      <c r="J23" s="39">
        <f t="shared" si="3"/>
        <v>0</v>
      </c>
      <c r="K23" s="5"/>
      <c r="L23" s="46">
        <f t="shared" si="4"/>
        <v>0</v>
      </c>
      <c r="M23" s="10"/>
      <c r="N23" s="41">
        <f t="shared" si="5"/>
        <v>0</v>
      </c>
      <c r="O23" s="5"/>
      <c r="P23" s="41">
        <f t="shared" si="6"/>
        <v>0</v>
      </c>
      <c r="Q23" s="17"/>
      <c r="R23" s="16"/>
      <c r="S23" s="44">
        <f t="shared" si="7"/>
        <v>0</v>
      </c>
    </row>
    <row r="24" spans="4:19" x14ac:dyDescent="0.35">
      <c r="D24" s="36">
        <f t="shared" si="0"/>
        <v>0</v>
      </c>
      <c r="E24" s="5"/>
      <c r="F24" s="46">
        <f t="shared" si="1"/>
        <v>0</v>
      </c>
      <c r="G24" s="1"/>
      <c r="H24" s="39">
        <f t="shared" si="2"/>
        <v>0</v>
      </c>
      <c r="I24" s="1"/>
      <c r="J24" s="39">
        <f t="shared" si="3"/>
        <v>0</v>
      </c>
      <c r="K24" s="5"/>
      <c r="L24" s="46">
        <f t="shared" si="4"/>
        <v>0</v>
      </c>
      <c r="M24" s="10"/>
      <c r="N24" s="41">
        <f t="shared" si="5"/>
        <v>0</v>
      </c>
      <c r="O24" s="5"/>
      <c r="P24" s="41">
        <f t="shared" si="6"/>
        <v>0</v>
      </c>
      <c r="Q24" s="17"/>
      <c r="R24" s="16"/>
      <c r="S24" s="44">
        <f t="shared" si="7"/>
        <v>0</v>
      </c>
    </row>
    <row r="25" spans="4:19" x14ac:dyDescent="0.35">
      <c r="D25" s="36">
        <f t="shared" si="0"/>
        <v>0</v>
      </c>
      <c r="E25" s="5"/>
      <c r="F25" s="46">
        <f t="shared" si="1"/>
        <v>0</v>
      </c>
      <c r="G25" s="1"/>
      <c r="H25" s="39">
        <f t="shared" si="2"/>
        <v>0</v>
      </c>
      <c r="I25" s="1"/>
      <c r="J25" s="39">
        <f t="shared" si="3"/>
        <v>0</v>
      </c>
      <c r="K25" s="5"/>
      <c r="L25" s="46">
        <f t="shared" si="4"/>
        <v>0</v>
      </c>
      <c r="M25" s="10"/>
      <c r="N25" s="41">
        <f t="shared" si="5"/>
        <v>0</v>
      </c>
      <c r="O25" s="5"/>
      <c r="P25" s="41">
        <f t="shared" si="6"/>
        <v>0</v>
      </c>
      <c r="Q25" s="17"/>
      <c r="R25" s="16"/>
      <c r="S25" s="44">
        <f t="shared" si="7"/>
        <v>0</v>
      </c>
    </row>
    <row r="26" spans="4:19" x14ac:dyDescent="0.35">
      <c r="D26" s="36">
        <f t="shared" si="0"/>
        <v>0</v>
      </c>
      <c r="E26" s="5"/>
      <c r="F26" s="46">
        <f t="shared" si="1"/>
        <v>0</v>
      </c>
      <c r="G26" s="1"/>
      <c r="H26" s="39">
        <f t="shared" si="2"/>
        <v>0</v>
      </c>
      <c r="I26" s="1"/>
      <c r="J26" s="39">
        <f t="shared" si="3"/>
        <v>0</v>
      </c>
      <c r="K26" s="5"/>
      <c r="L26" s="46">
        <f t="shared" si="4"/>
        <v>0</v>
      </c>
      <c r="M26" s="10"/>
      <c r="N26" s="41">
        <f t="shared" si="5"/>
        <v>0</v>
      </c>
      <c r="O26" s="5"/>
      <c r="P26" s="41">
        <f t="shared" si="6"/>
        <v>0</v>
      </c>
      <c r="Q26" s="17"/>
      <c r="R26" s="16"/>
      <c r="S26" s="44">
        <f t="shared" si="7"/>
        <v>0</v>
      </c>
    </row>
    <row r="27" spans="4:19" x14ac:dyDescent="0.35">
      <c r="D27" s="36">
        <f t="shared" si="0"/>
        <v>0</v>
      </c>
      <c r="E27" s="5"/>
      <c r="F27" s="46">
        <f t="shared" si="1"/>
        <v>0</v>
      </c>
      <c r="G27" s="1"/>
      <c r="H27" s="39">
        <f t="shared" si="2"/>
        <v>0</v>
      </c>
      <c r="I27" s="1"/>
      <c r="J27" s="39">
        <f t="shared" si="3"/>
        <v>0</v>
      </c>
      <c r="K27" s="5"/>
      <c r="L27" s="46">
        <f t="shared" si="4"/>
        <v>0</v>
      </c>
      <c r="M27" s="10"/>
      <c r="N27" s="41">
        <f t="shared" si="5"/>
        <v>0</v>
      </c>
      <c r="O27" s="5"/>
      <c r="P27" s="41">
        <f t="shared" si="6"/>
        <v>0</v>
      </c>
      <c r="Q27" s="17"/>
      <c r="R27" s="16"/>
      <c r="S27" s="44">
        <f t="shared" si="7"/>
        <v>0</v>
      </c>
    </row>
    <row r="28" spans="4:19" x14ac:dyDescent="0.35">
      <c r="D28" s="36">
        <f t="shared" si="0"/>
        <v>0</v>
      </c>
      <c r="E28" s="5"/>
      <c r="F28" s="46">
        <f t="shared" si="1"/>
        <v>0</v>
      </c>
      <c r="G28" s="1"/>
      <c r="H28" s="39">
        <f t="shared" si="2"/>
        <v>0</v>
      </c>
      <c r="I28" s="1"/>
      <c r="J28" s="39">
        <f t="shared" si="3"/>
        <v>0</v>
      </c>
      <c r="K28" s="5"/>
      <c r="L28" s="46">
        <f t="shared" si="4"/>
        <v>0</v>
      </c>
      <c r="M28" s="10"/>
      <c r="N28" s="41">
        <f t="shared" si="5"/>
        <v>0</v>
      </c>
      <c r="O28" s="5"/>
      <c r="P28" s="41">
        <f t="shared" si="6"/>
        <v>0</v>
      </c>
      <c r="Q28" s="17"/>
      <c r="R28" s="16"/>
      <c r="S28" s="44">
        <f t="shared" si="7"/>
        <v>0</v>
      </c>
    </row>
    <row r="29" spans="4:19" x14ac:dyDescent="0.35">
      <c r="D29" s="36">
        <f t="shared" si="0"/>
        <v>0</v>
      </c>
      <c r="E29" s="5"/>
      <c r="F29" s="46">
        <f t="shared" si="1"/>
        <v>0</v>
      </c>
      <c r="G29" s="1"/>
      <c r="H29" s="39">
        <f t="shared" si="2"/>
        <v>0</v>
      </c>
      <c r="I29" s="1"/>
      <c r="J29" s="39">
        <f t="shared" si="3"/>
        <v>0</v>
      </c>
      <c r="K29" s="5"/>
      <c r="L29" s="46">
        <f t="shared" si="4"/>
        <v>0</v>
      </c>
      <c r="M29" s="10"/>
      <c r="N29" s="41">
        <f t="shared" si="5"/>
        <v>0</v>
      </c>
      <c r="O29" s="5"/>
      <c r="P29" s="41">
        <f t="shared" si="6"/>
        <v>0</v>
      </c>
      <c r="Q29" s="17"/>
      <c r="R29" s="16"/>
      <c r="S29" s="44">
        <f t="shared" si="7"/>
        <v>0</v>
      </c>
    </row>
    <row r="30" spans="4:19" x14ac:dyDescent="0.35">
      <c r="D30" s="36">
        <f t="shared" si="0"/>
        <v>0</v>
      </c>
      <c r="E30" s="5"/>
      <c r="F30" s="46">
        <f t="shared" si="1"/>
        <v>0</v>
      </c>
      <c r="G30" s="1"/>
      <c r="H30" s="39">
        <f t="shared" si="2"/>
        <v>0</v>
      </c>
      <c r="I30" s="1"/>
      <c r="J30" s="39">
        <f t="shared" si="3"/>
        <v>0</v>
      </c>
      <c r="K30" s="5"/>
      <c r="L30" s="46">
        <f t="shared" si="4"/>
        <v>0</v>
      </c>
      <c r="M30" s="10"/>
      <c r="N30" s="41">
        <f t="shared" si="5"/>
        <v>0</v>
      </c>
      <c r="O30" s="5"/>
      <c r="P30" s="41">
        <f t="shared" si="6"/>
        <v>0</v>
      </c>
      <c r="Q30" s="17"/>
      <c r="R30" s="16"/>
      <c r="S30" s="44">
        <f t="shared" si="7"/>
        <v>0</v>
      </c>
    </row>
    <row r="31" spans="4:19" x14ac:dyDescent="0.35">
      <c r="D31" s="36">
        <f t="shared" si="0"/>
        <v>0</v>
      </c>
      <c r="E31" s="5"/>
      <c r="F31" s="46">
        <f t="shared" si="1"/>
        <v>0</v>
      </c>
      <c r="G31" s="1"/>
      <c r="H31" s="39">
        <f t="shared" si="2"/>
        <v>0</v>
      </c>
      <c r="I31" s="1"/>
      <c r="J31" s="39">
        <f t="shared" si="3"/>
        <v>0</v>
      </c>
      <c r="K31" s="5"/>
      <c r="L31" s="46">
        <f t="shared" si="4"/>
        <v>0</v>
      </c>
      <c r="M31" s="10"/>
      <c r="N31" s="41">
        <f t="shared" si="5"/>
        <v>0</v>
      </c>
      <c r="O31" s="5"/>
      <c r="P31" s="41">
        <f t="shared" si="6"/>
        <v>0</v>
      </c>
      <c r="Q31" s="17"/>
      <c r="R31" s="16"/>
      <c r="S31" s="44">
        <f t="shared" si="7"/>
        <v>0</v>
      </c>
    </row>
    <row r="32" spans="4:19" x14ac:dyDescent="0.35">
      <c r="D32" s="36">
        <f t="shared" si="0"/>
        <v>0</v>
      </c>
      <c r="E32" s="5"/>
      <c r="F32" s="46">
        <f t="shared" si="1"/>
        <v>0</v>
      </c>
      <c r="G32" s="1"/>
      <c r="H32" s="39">
        <f t="shared" si="2"/>
        <v>0</v>
      </c>
      <c r="I32" s="1"/>
      <c r="J32" s="39">
        <f t="shared" si="3"/>
        <v>0</v>
      </c>
      <c r="K32" s="5"/>
      <c r="L32" s="46">
        <f t="shared" si="4"/>
        <v>0</v>
      </c>
      <c r="M32" s="10"/>
      <c r="N32" s="41">
        <f t="shared" si="5"/>
        <v>0</v>
      </c>
      <c r="O32" s="5"/>
      <c r="P32" s="41">
        <f t="shared" si="6"/>
        <v>0</v>
      </c>
      <c r="Q32" s="17"/>
      <c r="R32" s="16"/>
      <c r="S32" s="44">
        <f t="shared" si="7"/>
        <v>0</v>
      </c>
    </row>
    <row r="33" spans="1:19" x14ac:dyDescent="0.35">
      <c r="D33" s="36">
        <f t="shared" si="0"/>
        <v>0</v>
      </c>
      <c r="E33" s="5"/>
      <c r="F33" s="46">
        <f t="shared" si="1"/>
        <v>0</v>
      </c>
      <c r="G33" s="1"/>
      <c r="H33" s="39">
        <f t="shared" si="2"/>
        <v>0</v>
      </c>
      <c r="I33" s="1"/>
      <c r="J33" s="39">
        <f t="shared" si="3"/>
        <v>0</v>
      </c>
      <c r="K33" s="5"/>
      <c r="L33" s="46">
        <f t="shared" si="4"/>
        <v>0</v>
      </c>
      <c r="M33" s="10"/>
      <c r="N33" s="41">
        <f t="shared" si="5"/>
        <v>0</v>
      </c>
      <c r="O33" s="5"/>
      <c r="P33" s="41">
        <f t="shared" si="6"/>
        <v>0</v>
      </c>
      <c r="Q33" s="17"/>
      <c r="R33" s="16"/>
      <c r="S33" s="44">
        <f t="shared" si="7"/>
        <v>0</v>
      </c>
    </row>
    <row r="34" spans="1:19" x14ac:dyDescent="0.35">
      <c r="D34" s="36">
        <f t="shared" si="0"/>
        <v>0</v>
      </c>
      <c r="E34" s="5"/>
      <c r="F34" s="46">
        <f t="shared" si="1"/>
        <v>0</v>
      </c>
      <c r="G34" s="1"/>
      <c r="H34" s="39">
        <f t="shared" si="2"/>
        <v>0</v>
      </c>
      <c r="I34" s="1"/>
      <c r="J34" s="39">
        <f t="shared" si="3"/>
        <v>0</v>
      </c>
      <c r="K34" s="5"/>
      <c r="L34" s="46">
        <f t="shared" si="4"/>
        <v>0</v>
      </c>
      <c r="M34" s="10"/>
      <c r="N34" s="41">
        <f t="shared" si="5"/>
        <v>0</v>
      </c>
      <c r="O34" s="5"/>
      <c r="P34" s="41">
        <f t="shared" si="6"/>
        <v>0</v>
      </c>
      <c r="Q34" s="17"/>
      <c r="R34" s="16"/>
      <c r="S34" s="44">
        <f t="shared" si="7"/>
        <v>0</v>
      </c>
    </row>
    <row r="35" spans="1:19" x14ac:dyDescent="0.35">
      <c r="D35" s="36">
        <f t="shared" si="0"/>
        <v>0</v>
      </c>
      <c r="E35" s="5"/>
      <c r="F35" s="46">
        <f t="shared" si="1"/>
        <v>0</v>
      </c>
      <c r="G35" s="1"/>
      <c r="H35" s="39">
        <f t="shared" si="2"/>
        <v>0</v>
      </c>
      <c r="I35" s="1"/>
      <c r="J35" s="39">
        <f t="shared" si="3"/>
        <v>0</v>
      </c>
      <c r="K35" s="5"/>
      <c r="L35" s="46">
        <f t="shared" si="4"/>
        <v>0</v>
      </c>
      <c r="M35" s="10"/>
      <c r="N35" s="41">
        <f t="shared" si="5"/>
        <v>0</v>
      </c>
      <c r="O35" s="5"/>
      <c r="P35" s="41">
        <f t="shared" si="6"/>
        <v>0</v>
      </c>
      <c r="Q35" s="17"/>
      <c r="R35" s="16"/>
      <c r="S35" s="44">
        <f t="shared" si="7"/>
        <v>0</v>
      </c>
    </row>
    <row r="36" spans="1:19" x14ac:dyDescent="0.35">
      <c r="D36" s="36">
        <f t="shared" si="0"/>
        <v>0</v>
      </c>
      <c r="E36" s="5"/>
      <c r="F36" s="46">
        <f t="shared" si="1"/>
        <v>0</v>
      </c>
      <c r="G36" s="1"/>
      <c r="H36" s="39">
        <f t="shared" si="2"/>
        <v>0</v>
      </c>
      <c r="I36" s="1"/>
      <c r="J36" s="39">
        <f t="shared" si="3"/>
        <v>0</v>
      </c>
      <c r="K36" s="5"/>
      <c r="L36" s="46">
        <f t="shared" si="4"/>
        <v>0</v>
      </c>
      <c r="M36" s="10"/>
      <c r="N36" s="41">
        <f t="shared" si="5"/>
        <v>0</v>
      </c>
      <c r="O36" s="5"/>
      <c r="P36" s="41">
        <f t="shared" si="6"/>
        <v>0</v>
      </c>
      <c r="Q36" s="17"/>
      <c r="R36" s="16"/>
      <c r="S36" s="44">
        <f t="shared" si="7"/>
        <v>0</v>
      </c>
    </row>
    <row r="37" spans="1:19" x14ac:dyDescent="0.35">
      <c r="D37" s="36">
        <f t="shared" si="0"/>
        <v>0</v>
      </c>
      <c r="E37" s="5"/>
      <c r="F37" s="46">
        <f t="shared" si="1"/>
        <v>0</v>
      </c>
      <c r="G37" s="1"/>
      <c r="H37" s="39">
        <f t="shared" si="2"/>
        <v>0</v>
      </c>
      <c r="I37" s="1"/>
      <c r="J37" s="39">
        <f t="shared" si="3"/>
        <v>0</v>
      </c>
      <c r="K37" s="5"/>
      <c r="L37" s="46">
        <f t="shared" si="4"/>
        <v>0</v>
      </c>
      <c r="M37" s="10"/>
      <c r="N37" s="41">
        <f t="shared" si="5"/>
        <v>0</v>
      </c>
      <c r="O37" s="5"/>
      <c r="P37" s="41">
        <f t="shared" si="6"/>
        <v>0</v>
      </c>
      <c r="Q37" s="17"/>
      <c r="R37" s="16"/>
      <c r="S37" s="44">
        <f t="shared" si="7"/>
        <v>0</v>
      </c>
    </row>
    <row r="38" spans="1:19" x14ac:dyDescent="0.35">
      <c r="D38" s="36">
        <f t="shared" si="0"/>
        <v>0</v>
      </c>
      <c r="E38" s="5"/>
      <c r="F38" s="46">
        <f t="shared" si="1"/>
        <v>0</v>
      </c>
      <c r="G38" s="1"/>
      <c r="H38" s="39">
        <f t="shared" si="2"/>
        <v>0</v>
      </c>
      <c r="I38" s="1"/>
      <c r="J38" s="39">
        <f t="shared" si="3"/>
        <v>0</v>
      </c>
      <c r="K38" s="5"/>
      <c r="L38" s="46">
        <f t="shared" si="4"/>
        <v>0</v>
      </c>
      <c r="M38" s="10"/>
      <c r="N38" s="41">
        <f t="shared" si="5"/>
        <v>0</v>
      </c>
      <c r="O38" s="5"/>
      <c r="P38" s="41">
        <f t="shared" si="6"/>
        <v>0</v>
      </c>
      <c r="Q38" s="17"/>
      <c r="R38" s="16"/>
      <c r="S38" s="44">
        <f t="shared" si="7"/>
        <v>0</v>
      </c>
    </row>
    <row r="39" spans="1:19" x14ac:dyDescent="0.35">
      <c r="D39" s="36">
        <f t="shared" si="0"/>
        <v>0</v>
      </c>
      <c r="E39" s="5"/>
      <c r="F39" s="46">
        <f t="shared" si="1"/>
        <v>0</v>
      </c>
      <c r="G39" s="1"/>
      <c r="H39" s="39">
        <f t="shared" si="2"/>
        <v>0</v>
      </c>
      <c r="I39" s="1"/>
      <c r="J39" s="39">
        <f t="shared" si="3"/>
        <v>0</v>
      </c>
      <c r="K39" s="5"/>
      <c r="L39" s="46">
        <f t="shared" si="4"/>
        <v>0</v>
      </c>
      <c r="M39" s="10"/>
      <c r="N39" s="41">
        <f t="shared" si="5"/>
        <v>0</v>
      </c>
      <c r="O39" s="5"/>
      <c r="P39" s="41">
        <f t="shared" si="6"/>
        <v>0</v>
      </c>
      <c r="Q39" s="17"/>
      <c r="R39" s="16"/>
      <c r="S39" s="44">
        <f t="shared" si="7"/>
        <v>0</v>
      </c>
    </row>
    <row r="40" spans="1:19" x14ac:dyDescent="0.35">
      <c r="A40" s="13"/>
      <c r="B40" s="15"/>
      <c r="C40" s="14"/>
      <c r="D40" s="47">
        <f>F40++H40+J40+L40+N40+P40+S40</f>
        <v>0</v>
      </c>
      <c r="E40" s="5"/>
      <c r="F40" s="46">
        <f t="shared" si="1"/>
        <v>0</v>
      </c>
      <c r="G40" s="1"/>
      <c r="H40" s="39">
        <f t="shared" si="2"/>
        <v>0</v>
      </c>
      <c r="I40" s="1"/>
      <c r="J40" s="39">
        <f t="shared" si="3"/>
        <v>0</v>
      </c>
      <c r="K40" s="5"/>
      <c r="L40" s="46">
        <f t="shared" si="4"/>
        <v>0</v>
      </c>
      <c r="M40" s="10"/>
      <c r="N40" s="41">
        <f t="shared" si="5"/>
        <v>0</v>
      </c>
      <c r="O40" s="5"/>
      <c r="P40" s="41">
        <f t="shared" si="6"/>
        <v>0</v>
      </c>
      <c r="Q40" s="17"/>
      <c r="R40" s="16"/>
      <c r="S40" s="44">
        <f t="shared" si="7"/>
        <v>0</v>
      </c>
    </row>
  </sheetData>
  <sortState xmlns:xlrd2="http://schemas.microsoft.com/office/spreadsheetml/2017/richdata2" ref="A68:T71">
    <sortCondition descending="1" ref="D68:D71"/>
  </sortState>
  <mergeCells count="8">
    <mergeCell ref="A1:S1"/>
    <mergeCell ref="I4:J4"/>
    <mergeCell ref="G4:H4"/>
    <mergeCell ref="E4:F4"/>
    <mergeCell ref="K4:L4"/>
    <mergeCell ref="M4:N4"/>
    <mergeCell ref="O4:P4"/>
    <mergeCell ref="R4:S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FE8F5-6FD9-4C68-88A2-D4DC6A7A6FDF}">
  <dimension ref="A1:T40"/>
  <sheetViews>
    <sheetView topLeftCell="A2" workbookViewId="0">
      <selection activeCell="A10" sqref="A10"/>
    </sheetView>
  </sheetViews>
  <sheetFormatPr defaultColWidth="9.1796875" defaultRowHeight="14.5" x14ac:dyDescent="0.35"/>
  <cols>
    <col min="1" max="1" width="28.1796875" style="2" bestFit="1" customWidth="1"/>
    <col min="2" max="2" width="5" style="3" bestFit="1" customWidth="1"/>
    <col min="3" max="3" width="20.453125" style="2" bestFit="1" customWidth="1"/>
    <col min="4" max="4" width="10.1796875" style="21" customWidth="1"/>
    <col min="5" max="5" width="9.1796875" style="7"/>
    <col min="6" max="10" width="9.1796875" style="6"/>
    <col min="11" max="11" width="9.1796875" style="9"/>
    <col min="12" max="12" width="9.1796875" style="6"/>
    <col min="13" max="13" width="9.1796875" style="9"/>
    <col min="14" max="14" width="9.1796875" style="6"/>
    <col min="15" max="15" width="9.1796875" style="9"/>
    <col min="16" max="16" width="9.1796875" style="6"/>
    <col min="17" max="17" width="4" style="8" bestFit="1" customWidth="1"/>
    <col min="18" max="18" width="7" style="11" customWidth="1"/>
    <col min="19" max="20" width="9.1796875" style="6"/>
    <col min="21" max="16384" width="9.1796875" style="2"/>
  </cols>
  <sheetData>
    <row r="1" spans="1:20" ht="18.5" x14ac:dyDescent="0.4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4" spans="1:20" s="20" customFormat="1" ht="15.5" x14ac:dyDescent="0.35">
      <c r="B4" s="23"/>
      <c r="D4" s="18" t="s">
        <v>14</v>
      </c>
      <c r="E4" s="51" t="s">
        <v>15</v>
      </c>
      <c r="F4" s="51"/>
      <c r="G4" s="51" t="s">
        <v>16</v>
      </c>
      <c r="H4" s="51"/>
      <c r="I4" s="51" t="s">
        <v>4</v>
      </c>
      <c r="J4" s="51"/>
      <c r="K4" s="51" t="s">
        <v>1</v>
      </c>
      <c r="L4" s="51"/>
      <c r="M4" s="51" t="s">
        <v>2</v>
      </c>
      <c r="N4" s="51"/>
      <c r="O4" s="51" t="s">
        <v>17</v>
      </c>
      <c r="P4" s="51"/>
      <c r="Q4" s="19"/>
      <c r="R4" s="51" t="s">
        <v>20</v>
      </c>
      <c r="S4" s="51"/>
      <c r="T4" s="22"/>
    </row>
    <row r="5" spans="1:20" s="28" customFormat="1" ht="13" x14ac:dyDescent="0.3">
      <c r="A5" s="31" t="s">
        <v>6</v>
      </c>
      <c r="B5" s="32" t="s">
        <v>7</v>
      </c>
      <c r="C5" s="31" t="s">
        <v>8</v>
      </c>
      <c r="D5" s="33"/>
      <c r="E5" s="34" t="s">
        <v>9</v>
      </c>
      <c r="F5" s="34" t="s">
        <v>10</v>
      </c>
      <c r="G5" s="34" t="s">
        <v>11</v>
      </c>
      <c r="H5" s="34" t="s">
        <v>10</v>
      </c>
      <c r="I5" s="34" t="s">
        <v>11</v>
      </c>
      <c r="J5" s="34" t="s">
        <v>10</v>
      </c>
      <c r="K5" s="34" t="s">
        <v>9</v>
      </c>
      <c r="L5" s="34" t="s">
        <v>10</v>
      </c>
      <c r="M5" s="34" t="s">
        <v>11</v>
      </c>
      <c r="N5" s="34" t="s">
        <v>10</v>
      </c>
      <c r="O5" s="34" t="s">
        <v>12</v>
      </c>
      <c r="P5" s="34" t="s">
        <v>10</v>
      </c>
      <c r="Q5" s="35" t="s">
        <v>13</v>
      </c>
      <c r="R5" s="34" t="s">
        <v>9</v>
      </c>
      <c r="S5" s="34" t="s">
        <v>10</v>
      </c>
      <c r="T5" s="29"/>
    </row>
    <row r="6" spans="1:20" x14ac:dyDescent="0.35">
      <c r="A6" s="2" t="s">
        <v>40</v>
      </c>
      <c r="B6" s="49" t="s">
        <v>41</v>
      </c>
      <c r="C6" s="2" t="s">
        <v>43</v>
      </c>
      <c r="D6" s="36">
        <f>F6++H6+J6+L6+N6+P6+S6</f>
        <v>4768</v>
      </c>
      <c r="E6" s="4">
        <v>7.62</v>
      </c>
      <c r="F6" s="46">
        <f>IF(AND(E6&gt;0,E6&lt;11.5),INT(58.015*POWER(ABS(E6-11.5),1.81)),0)</f>
        <v>675</v>
      </c>
      <c r="G6" s="24">
        <v>385</v>
      </c>
      <c r="H6" s="39">
        <f>IF(G6&gt;100,INT(0.2797*POWER(ABS(G6-100),1.35)),0)</f>
        <v>576</v>
      </c>
      <c r="I6" s="24">
        <v>676</v>
      </c>
      <c r="J6" s="39">
        <f>IF(I6&gt;220,INT(0.14354*POWER(ABS(I6-220),1.4)),0)</f>
        <v>757</v>
      </c>
      <c r="K6" s="4">
        <v>8.9</v>
      </c>
      <c r="L6" s="46">
        <f>IF(AND(K6&gt;0,K6&lt;15.5),INT(20.5173*POWER(ABS(K6-15.5),1.92)),0)</f>
        <v>768</v>
      </c>
      <c r="M6" s="25">
        <v>180</v>
      </c>
      <c r="N6" s="41">
        <f>IF(M6&gt;75,INT(0.8465*POWER(ABS(M6-75),1.42)),0)</f>
        <v>627</v>
      </c>
      <c r="O6" s="4">
        <v>16.22</v>
      </c>
      <c r="P6" s="41">
        <f>IF(O6&gt;1.5,INT(51.39*POWER(ABS(O6-1.5),1.05)),0)</f>
        <v>865</v>
      </c>
      <c r="Q6" s="26">
        <v>2</v>
      </c>
      <c r="R6" s="27">
        <v>20</v>
      </c>
      <c r="S6" s="44">
        <v>500</v>
      </c>
      <c r="T6" s="3" t="s">
        <v>44</v>
      </c>
    </row>
    <row r="7" spans="1:20" x14ac:dyDescent="0.35">
      <c r="A7" s="2" t="s">
        <v>37</v>
      </c>
      <c r="B7" s="49" t="s">
        <v>32</v>
      </c>
      <c r="C7" s="2" t="s">
        <v>38</v>
      </c>
      <c r="D7" s="36">
        <f t="shared" ref="D7:D39" si="0">F7++H7+J7+L7+N7+P7+S7</f>
        <v>5200</v>
      </c>
      <c r="E7" s="5">
        <v>7.31</v>
      </c>
      <c r="F7" s="46">
        <f t="shared" ref="F7:F40" si="1">IF(AND(E7&gt;0,E7&lt;11.5),INT(58.015*POWER(ABS(E7-11.5),1.81)),0)</f>
        <v>775</v>
      </c>
      <c r="G7" s="1">
        <v>384</v>
      </c>
      <c r="H7" s="39">
        <f t="shared" ref="H7:H40" si="2">IF(G7&gt;100,INT(0.2797*POWER(ABS(G7-100),1.35)),0)</f>
        <v>573</v>
      </c>
      <c r="I7" s="1">
        <v>673</v>
      </c>
      <c r="J7" s="39">
        <f t="shared" ref="J7:J40" si="3">IF(I7&gt;220,INT(0.14354*POWER(ABS(I7-220),1.4)),0)</f>
        <v>750</v>
      </c>
      <c r="K7" s="5">
        <v>8.84</v>
      </c>
      <c r="L7" s="46">
        <f t="shared" ref="L7:L40" si="4">IF(AND(K7&gt;0,K7&lt;15.5),INT(20.5173*POWER(ABS(K7-15.5),1.92)),0)</f>
        <v>781</v>
      </c>
      <c r="M7" s="10">
        <v>185</v>
      </c>
      <c r="N7" s="41">
        <f t="shared" ref="N7:N40" si="5">IF(M7&gt;75,INT(0.8465*POWER(ABS(M7-75),1.42)),0)</f>
        <v>670</v>
      </c>
      <c r="O7" s="5">
        <v>15.8</v>
      </c>
      <c r="P7" s="41">
        <f t="shared" ref="P7:P40" si="6">IF(O7&gt;1.5,INT(51.39*POWER(ABS(O7-1.5),1.05)),0)</f>
        <v>839</v>
      </c>
      <c r="Q7" s="17">
        <v>2</v>
      </c>
      <c r="R7" s="16">
        <v>6.31</v>
      </c>
      <c r="S7" s="44">
        <v>812</v>
      </c>
      <c r="T7" s="6" t="s">
        <v>45</v>
      </c>
    </row>
    <row r="8" spans="1:20" x14ac:dyDescent="0.35">
      <c r="A8" s="2" t="s">
        <v>53</v>
      </c>
      <c r="B8" s="49" t="s">
        <v>42</v>
      </c>
      <c r="C8" s="2" t="s">
        <v>25</v>
      </c>
      <c r="D8" s="36">
        <f t="shared" si="0"/>
        <v>4940</v>
      </c>
      <c r="E8" s="5">
        <v>7.68</v>
      </c>
      <c r="F8" s="46">
        <f t="shared" si="1"/>
        <v>656</v>
      </c>
      <c r="G8" s="1">
        <v>387</v>
      </c>
      <c r="H8" s="39">
        <f t="shared" si="2"/>
        <v>581</v>
      </c>
      <c r="I8" s="1">
        <v>647</v>
      </c>
      <c r="J8" s="39">
        <f t="shared" si="3"/>
        <v>691</v>
      </c>
      <c r="K8" s="5">
        <v>8.6199999999999992</v>
      </c>
      <c r="L8" s="46">
        <f t="shared" si="4"/>
        <v>832</v>
      </c>
      <c r="M8" s="10">
        <v>194</v>
      </c>
      <c r="N8" s="41">
        <f t="shared" si="5"/>
        <v>749</v>
      </c>
      <c r="O8" s="5">
        <v>13.77</v>
      </c>
      <c r="P8" s="41">
        <f t="shared" si="6"/>
        <v>714</v>
      </c>
      <c r="Q8" s="17">
        <v>2</v>
      </c>
      <c r="R8" s="16">
        <v>54.76</v>
      </c>
      <c r="S8" s="44">
        <f>IF(AND((60*Q8+R8)&gt;0,(60*Q8+R8)&lt;305.5),INT(0.08713*POWER(ABS(60*Q8+R8-305.5),1.85)),0)</f>
        <v>717</v>
      </c>
    </row>
    <row r="9" spans="1:20" x14ac:dyDescent="0.35">
      <c r="A9" s="2" t="s">
        <v>51</v>
      </c>
      <c r="B9" s="49" t="s">
        <v>52</v>
      </c>
      <c r="C9" s="2" t="s">
        <v>30</v>
      </c>
      <c r="D9" s="36">
        <f t="shared" si="0"/>
        <v>4817</v>
      </c>
      <c r="E9" s="5">
        <v>7.57</v>
      </c>
      <c r="F9" s="46">
        <f t="shared" si="1"/>
        <v>690</v>
      </c>
      <c r="G9" s="1">
        <v>405</v>
      </c>
      <c r="H9" s="39">
        <f t="shared" si="2"/>
        <v>631</v>
      </c>
      <c r="I9" s="1">
        <v>628</v>
      </c>
      <c r="J9" s="39">
        <f t="shared" si="3"/>
        <v>648</v>
      </c>
      <c r="K9" s="5">
        <v>8.86</v>
      </c>
      <c r="L9" s="46">
        <f t="shared" si="4"/>
        <v>777</v>
      </c>
      <c r="M9" s="10">
        <v>175</v>
      </c>
      <c r="N9" s="41">
        <f t="shared" si="5"/>
        <v>585</v>
      </c>
      <c r="O9" s="5">
        <v>14.33</v>
      </c>
      <c r="P9" s="41">
        <f t="shared" si="6"/>
        <v>749</v>
      </c>
      <c r="Q9" s="17">
        <v>2</v>
      </c>
      <c r="R9" s="16">
        <v>12.08</v>
      </c>
      <c r="S9" s="44">
        <v>737</v>
      </c>
      <c r="T9" s="6" t="s">
        <v>45</v>
      </c>
    </row>
    <row r="10" spans="1:20" x14ac:dyDescent="0.35">
      <c r="D10" s="36">
        <f t="shared" si="0"/>
        <v>0</v>
      </c>
      <c r="E10" s="5"/>
      <c r="F10" s="46">
        <f t="shared" si="1"/>
        <v>0</v>
      </c>
      <c r="G10" s="1"/>
      <c r="H10" s="39">
        <f t="shared" si="2"/>
        <v>0</v>
      </c>
      <c r="I10" s="1"/>
      <c r="J10" s="39">
        <f t="shared" si="3"/>
        <v>0</v>
      </c>
      <c r="K10" s="5"/>
      <c r="L10" s="46">
        <f t="shared" si="4"/>
        <v>0</v>
      </c>
      <c r="M10" s="10"/>
      <c r="N10" s="41">
        <f t="shared" si="5"/>
        <v>0</v>
      </c>
      <c r="O10" s="5"/>
      <c r="P10" s="41">
        <f t="shared" si="6"/>
        <v>0</v>
      </c>
      <c r="Q10" s="17"/>
      <c r="R10" s="16"/>
      <c r="S10" s="44">
        <f t="shared" ref="S10:S40" si="7">IF(AND((60*Q10+R10)&gt;0,(60*Q10+R10)&lt;305.5),INT(0.08713*POWER(ABS(60*Q10+R10-305.5),1.85)),0)</f>
        <v>0</v>
      </c>
    </row>
    <row r="11" spans="1:20" x14ac:dyDescent="0.35">
      <c r="D11" s="36">
        <f t="shared" si="0"/>
        <v>0</v>
      </c>
      <c r="E11" s="5"/>
      <c r="F11" s="46">
        <f t="shared" si="1"/>
        <v>0</v>
      </c>
      <c r="G11" s="1"/>
      <c r="H11" s="39">
        <f t="shared" si="2"/>
        <v>0</v>
      </c>
      <c r="I11" s="1"/>
      <c r="J11" s="39">
        <f t="shared" si="3"/>
        <v>0</v>
      </c>
      <c r="K11" s="5"/>
      <c r="L11" s="46">
        <f t="shared" si="4"/>
        <v>0</v>
      </c>
      <c r="M11" s="10"/>
      <c r="N11" s="41">
        <f t="shared" si="5"/>
        <v>0</v>
      </c>
      <c r="O11" s="5"/>
      <c r="P11" s="41">
        <f t="shared" si="6"/>
        <v>0</v>
      </c>
      <c r="Q11" s="17"/>
      <c r="R11" s="16"/>
      <c r="S11" s="44">
        <f t="shared" si="7"/>
        <v>0</v>
      </c>
    </row>
    <row r="12" spans="1:20" x14ac:dyDescent="0.35">
      <c r="D12" s="36">
        <f t="shared" si="0"/>
        <v>0</v>
      </c>
      <c r="E12" s="5"/>
      <c r="F12" s="46">
        <f t="shared" si="1"/>
        <v>0</v>
      </c>
      <c r="G12" s="1"/>
      <c r="H12" s="39">
        <f t="shared" si="2"/>
        <v>0</v>
      </c>
      <c r="I12" s="1"/>
      <c r="J12" s="39">
        <f t="shared" si="3"/>
        <v>0</v>
      </c>
      <c r="K12" s="5"/>
      <c r="L12" s="46">
        <f t="shared" si="4"/>
        <v>0</v>
      </c>
      <c r="M12" s="10"/>
      <c r="N12" s="41">
        <f t="shared" si="5"/>
        <v>0</v>
      </c>
      <c r="O12" s="5"/>
      <c r="P12" s="41">
        <f t="shared" si="6"/>
        <v>0</v>
      </c>
      <c r="Q12" s="17"/>
      <c r="R12" s="16"/>
      <c r="S12" s="44">
        <f t="shared" si="7"/>
        <v>0</v>
      </c>
    </row>
    <row r="13" spans="1:20" x14ac:dyDescent="0.35">
      <c r="D13" s="36">
        <f t="shared" si="0"/>
        <v>0</v>
      </c>
      <c r="E13" s="5"/>
      <c r="F13" s="46">
        <f t="shared" si="1"/>
        <v>0</v>
      </c>
      <c r="G13" s="1"/>
      <c r="H13" s="39">
        <f t="shared" si="2"/>
        <v>0</v>
      </c>
      <c r="I13" s="1"/>
      <c r="J13" s="39">
        <f t="shared" si="3"/>
        <v>0</v>
      </c>
      <c r="K13" s="5"/>
      <c r="L13" s="46">
        <f t="shared" si="4"/>
        <v>0</v>
      </c>
      <c r="M13" s="10"/>
      <c r="N13" s="41">
        <f t="shared" si="5"/>
        <v>0</v>
      </c>
      <c r="O13" s="5"/>
      <c r="P13" s="41">
        <f t="shared" si="6"/>
        <v>0</v>
      </c>
      <c r="Q13" s="17"/>
      <c r="R13" s="16"/>
      <c r="S13" s="44">
        <f t="shared" si="7"/>
        <v>0</v>
      </c>
    </row>
    <row r="14" spans="1:20" x14ac:dyDescent="0.35">
      <c r="D14" s="36">
        <f t="shared" si="0"/>
        <v>0</v>
      </c>
      <c r="E14" s="5"/>
      <c r="F14" s="46">
        <f t="shared" si="1"/>
        <v>0</v>
      </c>
      <c r="G14" s="1"/>
      <c r="H14" s="39">
        <f t="shared" si="2"/>
        <v>0</v>
      </c>
      <c r="I14" s="1"/>
      <c r="J14" s="39">
        <f t="shared" si="3"/>
        <v>0</v>
      </c>
      <c r="K14" s="5"/>
      <c r="L14" s="46">
        <f t="shared" si="4"/>
        <v>0</v>
      </c>
      <c r="M14" s="10"/>
      <c r="N14" s="41">
        <f t="shared" si="5"/>
        <v>0</v>
      </c>
      <c r="O14" s="5"/>
      <c r="P14" s="41">
        <f t="shared" si="6"/>
        <v>0</v>
      </c>
      <c r="Q14" s="17"/>
      <c r="R14" s="16"/>
      <c r="S14" s="44">
        <f t="shared" si="7"/>
        <v>0</v>
      </c>
    </row>
    <row r="15" spans="1:20" x14ac:dyDescent="0.35">
      <c r="D15" s="36">
        <f t="shared" si="0"/>
        <v>0</v>
      </c>
      <c r="E15" s="5"/>
      <c r="F15" s="46">
        <f t="shared" si="1"/>
        <v>0</v>
      </c>
      <c r="G15" s="1"/>
      <c r="H15" s="39">
        <f t="shared" si="2"/>
        <v>0</v>
      </c>
      <c r="I15" s="1"/>
      <c r="J15" s="39">
        <f t="shared" si="3"/>
        <v>0</v>
      </c>
      <c r="K15" s="5"/>
      <c r="L15" s="46">
        <f t="shared" si="4"/>
        <v>0</v>
      </c>
      <c r="M15" s="10"/>
      <c r="N15" s="41">
        <f t="shared" si="5"/>
        <v>0</v>
      </c>
      <c r="O15" s="5"/>
      <c r="P15" s="41">
        <f t="shared" si="6"/>
        <v>0</v>
      </c>
      <c r="Q15" s="17"/>
      <c r="R15" s="16"/>
      <c r="S15" s="44">
        <f t="shared" si="7"/>
        <v>0</v>
      </c>
    </row>
    <row r="16" spans="1:20" x14ac:dyDescent="0.35">
      <c r="D16" s="36">
        <f t="shared" si="0"/>
        <v>0</v>
      </c>
      <c r="E16" s="5"/>
      <c r="F16" s="46">
        <f t="shared" si="1"/>
        <v>0</v>
      </c>
      <c r="G16" s="1"/>
      <c r="H16" s="39">
        <f t="shared" si="2"/>
        <v>0</v>
      </c>
      <c r="I16" s="1"/>
      <c r="J16" s="39">
        <f t="shared" si="3"/>
        <v>0</v>
      </c>
      <c r="K16" s="5"/>
      <c r="L16" s="46">
        <f t="shared" si="4"/>
        <v>0</v>
      </c>
      <c r="M16" s="10"/>
      <c r="N16" s="41">
        <f t="shared" si="5"/>
        <v>0</v>
      </c>
      <c r="O16" s="5"/>
      <c r="P16" s="41">
        <f t="shared" si="6"/>
        <v>0</v>
      </c>
      <c r="Q16" s="17"/>
      <c r="R16" s="16"/>
      <c r="S16" s="44">
        <f t="shared" si="7"/>
        <v>0</v>
      </c>
    </row>
    <row r="17" spans="4:19" x14ac:dyDescent="0.35">
      <c r="D17" s="36">
        <f t="shared" si="0"/>
        <v>0</v>
      </c>
      <c r="E17" s="5"/>
      <c r="F17" s="46">
        <f t="shared" si="1"/>
        <v>0</v>
      </c>
      <c r="G17" s="1"/>
      <c r="H17" s="39">
        <f t="shared" si="2"/>
        <v>0</v>
      </c>
      <c r="I17" s="1"/>
      <c r="J17" s="39">
        <f t="shared" si="3"/>
        <v>0</v>
      </c>
      <c r="K17" s="5"/>
      <c r="L17" s="46">
        <f t="shared" si="4"/>
        <v>0</v>
      </c>
      <c r="M17" s="10"/>
      <c r="N17" s="41">
        <f t="shared" si="5"/>
        <v>0</v>
      </c>
      <c r="O17" s="5"/>
      <c r="P17" s="41">
        <f t="shared" si="6"/>
        <v>0</v>
      </c>
      <c r="Q17" s="17"/>
      <c r="R17" s="16"/>
      <c r="S17" s="44">
        <f t="shared" si="7"/>
        <v>0</v>
      </c>
    </row>
    <row r="18" spans="4:19" x14ac:dyDescent="0.35">
      <c r="D18" s="36">
        <f t="shared" si="0"/>
        <v>0</v>
      </c>
      <c r="E18" s="5"/>
      <c r="F18" s="46">
        <f t="shared" si="1"/>
        <v>0</v>
      </c>
      <c r="G18" s="1"/>
      <c r="H18" s="39">
        <f t="shared" si="2"/>
        <v>0</v>
      </c>
      <c r="I18" s="1"/>
      <c r="J18" s="39">
        <f t="shared" si="3"/>
        <v>0</v>
      </c>
      <c r="K18" s="5"/>
      <c r="L18" s="46">
        <f t="shared" si="4"/>
        <v>0</v>
      </c>
      <c r="M18" s="10"/>
      <c r="N18" s="41">
        <f t="shared" si="5"/>
        <v>0</v>
      </c>
      <c r="O18" s="5"/>
      <c r="P18" s="41">
        <f t="shared" si="6"/>
        <v>0</v>
      </c>
      <c r="Q18" s="17"/>
      <c r="R18" s="16"/>
      <c r="S18" s="44">
        <f t="shared" si="7"/>
        <v>0</v>
      </c>
    </row>
    <row r="19" spans="4:19" x14ac:dyDescent="0.35">
      <c r="D19" s="36">
        <f t="shared" si="0"/>
        <v>0</v>
      </c>
      <c r="E19" s="5"/>
      <c r="F19" s="46">
        <f t="shared" si="1"/>
        <v>0</v>
      </c>
      <c r="G19" s="1"/>
      <c r="H19" s="39">
        <f t="shared" si="2"/>
        <v>0</v>
      </c>
      <c r="I19" s="1"/>
      <c r="J19" s="39">
        <f t="shared" si="3"/>
        <v>0</v>
      </c>
      <c r="K19" s="5"/>
      <c r="L19" s="46">
        <f t="shared" si="4"/>
        <v>0</v>
      </c>
      <c r="M19" s="10"/>
      <c r="N19" s="41">
        <f t="shared" si="5"/>
        <v>0</v>
      </c>
      <c r="O19" s="5"/>
      <c r="P19" s="41">
        <f t="shared" si="6"/>
        <v>0</v>
      </c>
      <c r="Q19" s="17"/>
      <c r="R19" s="16"/>
      <c r="S19" s="44">
        <f t="shared" si="7"/>
        <v>0</v>
      </c>
    </row>
    <row r="20" spans="4:19" x14ac:dyDescent="0.35">
      <c r="D20" s="36">
        <f t="shared" si="0"/>
        <v>0</v>
      </c>
      <c r="E20" s="5"/>
      <c r="F20" s="46">
        <f t="shared" si="1"/>
        <v>0</v>
      </c>
      <c r="G20" s="1"/>
      <c r="H20" s="39">
        <f t="shared" si="2"/>
        <v>0</v>
      </c>
      <c r="I20" s="1"/>
      <c r="J20" s="39">
        <f t="shared" si="3"/>
        <v>0</v>
      </c>
      <c r="K20" s="5"/>
      <c r="L20" s="46">
        <f t="shared" si="4"/>
        <v>0</v>
      </c>
      <c r="M20" s="10"/>
      <c r="N20" s="41">
        <f t="shared" si="5"/>
        <v>0</v>
      </c>
      <c r="O20" s="5"/>
      <c r="P20" s="41">
        <f t="shared" si="6"/>
        <v>0</v>
      </c>
      <c r="Q20" s="17"/>
      <c r="R20" s="16"/>
      <c r="S20" s="44">
        <f t="shared" si="7"/>
        <v>0</v>
      </c>
    </row>
    <row r="21" spans="4:19" x14ac:dyDescent="0.35">
      <c r="D21" s="36">
        <f t="shared" si="0"/>
        <v>0</v>
      </c>
      <c r="E21" s="5"/>
      <c r="F21" s="46">
        <f t="shared" si="1"/>
        <v>0</v>
      </c>
      <c r="G21" s="1"/>
      <c r="H21" s="39">
        <f t="shared" si="2"/>
        <v>0</v>
      </c>
      <c r="I21" s="1"/>
      <c r="J21" s="39">
        <f t="shared" si="3"/>
        <v>0</v>
      </c>
      <c r="K21" s="5"/>
      <c r="L21" s="46">
        <f t="shared" si="4"/>
        <v>0</v>
      </c>
      <c r="M21" s="10"/>
      <c r="N21" s="41">
        <f t="shared" si="5"/>
        <v>0</v>
      </c>
      <c r="O21" s="5"/>
      <c r="P21" s="41">
        <f t="shared" si="6"/>
        <v>0</v>
      </c>
      <c r="Q21" s="17"/>
      <c r="R21" s="16"/>
      <c r="S21" s="44">
        <f t="shared" si="7"/>
        <v>0</v>
      </c>
    </row>
    <row r="22" spans="4:19" x14ac:dyDescent="0.35">
      <c r="D22" s="36">
        <f t="shared" si="0"/>
        <v>0</v>
      </c>
      <c r="E22" s="5"/>
      <c r="F22" s="46">
        <f t="shared" si="1"/>
        <v>0</v>
      </c>
      <c r="G22" s="1"/>
      <c r="H22" s="39">
        <f t="shared" si="2"/>
        <v>0</v>
      </c>
      <c r="I22" s="1"/>
      <c r="J22" s="39">
        <f t="shared" si="3"/>
        <v>0</v>
      </c>
      <c r="K22" s="5"/>
      <c r="L22" s="46">
        <f t="shared" si="4"/>
        <v>0</v>
      </c>
      <c r="M22" s="10"/>
      <c r="N22" s="41">
        <f t="shared" si="5"/>
        <v>0</v>
      </c>
      <c r="O22" s="5"/>
      <c r="P22" s="41">
        <f t="shared" si="6"/>
        <v>0</v>
      </c>
      <c r="Q22" s="17"/>
      <c r="R22" s="16"/>
      <c r="S22" s="44">
        <f t="shared" si="7"/>
        <v>0</v>
      </c>
    </row>
    <row r="23" spans="4:19" x14ac:dyDescent="0.35">
      <c r="D23" s="36">
        <f t="shared" si="0"/>
        <v>0</v>
      </c>
      <c r="E23" s="5"/>
      <c r="F23" s="46">
        <f t="shared" si="1"/>
        <v>0</v>
      </c>
      <c r="G23" s="1"/>
      <c r="H23" s="39">
        <f t="shared" si="2"/>
        <v>0</v>
      </c>
      <c r="I23" s="1"/>
      <c r="J23" s="39">
        <f t="shared" si="3"/>
        <v>0</v>
      </c>
      <c r="K23" s="5"/>
      <c r="L23" s="46">
        <f t="shared" si="4"/>
        <v>0</v>
      </c>
      <c r="M23" s="10"/>
      <c r="N23" s="41">
        <f t="shared" si="5"/>
        <v>0</v>
      </c>
      <c r="O23" s="5"/>
      <c r="P23" s="41">
        <f t="shared" si="6"/>
        <v>0</v>
      </c>
      <c r="Q23" s="17"/>
      <c r="R23" s="16"/>
      <c r="S23" s="44">
        <f t="shared" si="7"/>
        <v>0</v>
      </c>
    </row>
    <row r="24" spans="4:19" x14ac:dyDescent="0.35">
      <c r="D24" s="36">
        <f t="shared" si="0"/>
        <v>0</v>
      </c>
      <c r="E24" s="5"/>
      <c r="F24" s="46">
        <f t="shared" si="1"/>
        <v>0</v>
      </c>
      <c r="G24" s="1"/>
      <c r="H24" s="39">
        <f t="shared" si="2"/>
        <v>0</v>
      </c>
      <c r="I24" s="1"/>
      <c r="J24" s="39">
        <f t="shared" si="3"/>
        <v>0</v>
      </c>
      <c r="K24" s="5"/>
      <c r="L24" s="46">
        <f t="shared" si="4"/>
        <v>0</v>
      </c>
      <c r="M24" s="10"/>
      <c r="N24" s="41">
        <f t="shared" si="5"/>
        <v>0</v>
      </c>
      <c r="O24" s="5"/>
      <c r="P24" s="41">
        <f t="shared" si="6"/>
        <v>0</v>
      </c>
      <c r="Q24" s="17"/>
      <c r="R24" s="16"/>
      <c r="S24" s="44">
        <f t="shared" si="7"/>
        <v>0</v>
      </c>
    </row>
    <row r="25" spans="4:19" x14ac:dyDescent="0.35">
      <c r="D25" s="36">
        <f t="shared" si="0"/>
        <v>0</v>
      </c>
      <c r="E25" s="5"/>
      <c r="F25" s="46">
        <f t="shared" si="1"/>
        <v>0</v>
      </c>
      <c r="G25" s="1"/>
      <c r="H25" s="39">
        <f t="shared" si="2"/>
        <v>0</v>
      </c>
      <c r="I25" s="1"/>
      <c r="J25" s="39">
        <f t="shared" si="3"/>
        <v>0</v>
      </c>
      <c r="K25" s="5"/>
      <c r="L25" s="46">
        <f t="shared" si="4"/>
        <v>0</v>
      </c>
      <c r="M25" s="10"/>
      <c r="N25" s="41">
        <f t="shared" si="5"/>
        <v>0</v>
      </c>
      <c r="O25" s="5"/>
      <c r="P25" s="41">
        <f t="shared" si="6"/>
        <v>0</v>
      </c>
      <c r="Q25" s="17"/>
      <c r="R25" s="16"/>
      <c r="S25" s="44">
        <f t="shared" si="7"/>
        <v>0</v>
      </c>
    </row>
    <row r="26" spans="4:19" x14ac:dyDescent="0.35">
      <c r="D26" s="36">
        <f t="shared" si="0"/>
        <v>0</v>
      </c>
      <c r="E26" s="5"/>
      <c r="F26" s="46">
        <f t="shared" si="1"/>
        <v>0</v>
      </c>
      <c r="G26" s="1"/>
      <c r="H26" s="39">
        <f t="shared" si="2"/>
        <v>0</v>
      </c>
      <c r="I26" s="1"/>
      <c r="J26" s="39">
        <f t="shared" si="3"/>
        <v>0</v>
      </c>
      <c r="K26" s="5"/>
      <c r="L26" s="46">
        <f t="shared" si="4"/>
        <v>0</v>
      </c>
      <c r="M26" s="10"/>
      <c r="N26" s="41">
        <f t="shared" si="5"/>
        <v>0</v>
      </c>
      <c r="O26" s="5"/>
      <c r="P26" s="41">
        <f t="shared" si="6"/>
        <v>0</v>
      </c>
      <c r="Q26" s="17"/>
      <c r="R26" s="16"/>
      <c r="S26" s="44">
        <f t="shared" si="7"/>
        <v>0</v>
      </c>
    </row>
    <row r="27" spans="4:19" x14ac:dyDescent="0.35">
      <c r="D27" s="36">
        <f t="shared" si="0"/>
        <v>0</v>
      </c>
      <c r="E27" s="5"/>
      <c r="F27" s="46">
        <f t="shared" si="1"/>
        <v>0</v>
      </c>
      <c r="G27" s="1"/>
      <c r="H27" s="39">
        <f t="shared" si="2"/>
        <v>0</v>
      </c>
      <c r="I27" s="1"/>
      <c r="J27" s="39">
        <f t="shared" si="3"/>
        <v>0</v>
      </c>
      <c r="K27" s="5"/>
      <c r="L27" s="46">
        <f t="shared" si="4"/>
        <v>0</v>
      </c>
      <c r="M27" s="10"/>
      <c r="N27" s="41">
        <f t="shared" si="5"/>
        <v>0</v>
      </c>
      <c r="O27" s="5"/>
      <c r="P27" s="41">
        <f t="shared" si="6"/>
        <v>0</v>
      </c>
      <c r="Q27" s="17"/>
      <c r="R27" s="16"/>
      <c r="S27" s="44">
        <f t="shared" si="7"/>
        <v>0</v>
      </c>
    </row>
    <row r="28" spans="4:19" x14ac:dyDescent="0.35">
      <c r="D28" s="36">
        <f t="shared" si="0"/>
        <v>0</v>
      </c>
      <c r="E28" s="5"/>
      <c r="F28" s="46">
        <f t="shared" si="1"/>
        <v>0</v>
      </c>
      <c r="G28" s="1"/>
      <c r="H28" s="39">
        <f t="shared" si="2"/>
        <v>0</v>
      </c>
      <c r="I28" s="1"/>
      <c r="J28" s="39">
        <f t="shared" si="3"/>
        <v>0</v>
      </c>
      <c r="K28" s="5"/>
      <c r="L28" s="46">
        <f t="shared" si="4"/>
        <v>0</v>
      </c>
      <c r="M28" s="10"/>
      <c r="N28" s="41">
        <f t="shared" si="5"/>
        <v>0</v>
      </c>
      <c r="O28" s="5"/>
      <c r="P28" s="41">
        <f t="shared" si="6"/>
        <v>0</v>
      </c>
      <c r="Q28" s="17"/>
      <c r="R28" s="16"/>
      <c r="S28" s="44">
        <f t="shared" si="7"/>
        <v>0</v>
      </c>
    </row>
    <row r="29" spans="4:19" x14ac:dyDescent="0.35">
      <c r="D29" s="36">
        <f t="shared" si="0"/>
        <v>0</v>
      </c>
      <c r="E29" s="5"/>
      <c r="F29" s="46">
        <f t="shared" si="1"/>
        <v>0</v>
      </c>
      <c r="G29" s="1"/>
      <c r="H29" s="39">
        <f t="shared" si="2"/>
        <v>0</v>
      </c>
      <c r="I29" s="1"/>
      <c r="J29" s="39">
        <f t="shared" si="3"/>
        <v>0</v>
      </c>
      <c r="K29" s="5"/>
      <c r="L29" s="46">
        <f t="shared" si="4"/>
        <v>0</v>
      </c>
      <c r="M29" s="10"/>
      <c r="N29" s="41">
        <f t="shared" si="5"/>
        <v>0</v>
      </c>
      <c r="O29" s="5"/>
      <c r="P29" s="41">
        <f t="shared" si="6"/>
        <v>0</v>
      </c>
      <c r="Q29" s="17"/>
      <c r="R29" s="16"/>
      <c r="S29" s="44">
        <f t="shared" si="7"/>
        <v>0</v>
      </c>
    </row>
    <row r="30" spans="4:19" x14ac:dyDescent="0.35">
      <c r="D30" s="36">
        <f t="shared" si="0"/>
        <v>0</v>
      </c>
      <c r="E30" s="5"/>
      <c r="F30" s="46">
        <f t="shared" si="1"/>
        <v>0</v>
      </c>
      <c r="G30" s="1"/>
      <c r="H30" s="39">
        <f t="shared" si="2"/>
        <v>0</v>
      </c>
      <c r="I30" s="1"/>
      <c r="J30" s="39">
        <f t="shared" si="3"/>
        <v>0</v>
      </c>
      <c r="K30" s="5"/>
      <c r="L30" s="46">
        <f t="shared" si="4"/>
        <v>0</v>
      </c>
      <c r="M30" s="10"/>
      <c r="N30" s="41">
        <f t="shared" si="5"/>
        <v>0</v>
      </c>
      <c r="O30" s="5"/>
      <c r="P30" s="41">
        <f t="shared" si="6"/>
        <v>0</v>
      </c>
      <c r="Q30" s="17"/>
      <c r="R30" s="16"/>
      <c r="S30" s="44">
        <f t="shared" si="7"/>
        <v>0</v>
      </c>
    </row>
    <row r="31" spans="4:19" x14ac:dyDescent="0.35">
      <c r="D31" s="36">
        <f t="shared" si="0"/>
        <v>0</v>
      </c>
      <c r="E31" s="5"/>
      <c r="F31" s="46">
        <f t="shared" si="1"/>
        <v>0</v>
      </c>
      <c r="G31" s="1"/>
      <c r="H31" s="39">
        <f t="shared" si="2"/>
        <v>0</v>
      </c>
      <c r="I31" s="1"/>
      <c r="J31" s="39">
        <f t="shared" si="3"/>
        <v>0</v>
      </c>
      <c r="K31" s="5"/>
      <c r="L31" s="46">
        <f t="shared" si="4"/>
        <v>0</v>
      </c>
      <c r="M31" s="10"/>
      <c r="N31" s="41">
        <f t="shared" si="5"/>
        <v>0</v>
      </c>
      <c r="O31" s="5"/>
      <c r="P31" s="41">
        <f t="shared" si="6"/>
        <v>0</v>
      </c>
      <c r="Q31" s="17"/>
      <c r="R31" s="16"/>
      <c r="S31" s="44">
        <f t="shared" si="7"/>
        <v>0</v>
      </c>
    </row>
    <row r="32" spans="4:19" x14ac:dyDescent="0.35">
      <c r="D32" s="36">
        <f t="shared" si="0"/>
        <v>0</v>
      </c>
      <c r="E32" s="5"/>
      <c r="F32" s="46">
        <f t="shared" si="1"/>
        <v>0</v>
      </c>
      <c r="G32" s="1"/>
      <c r="H32" s="39">
        <f t="shared" si="2"/>
        <v>0</v>
      </c>
      <c r="I32" s="1"/>
      <c r="J32" s="39">
        <f t="shared" si="3"/>
        <v>0</v>
      </c>
      <c r="K32" s="5"/>
      <c r="L32" s="46">
        <f t="shared" si="4"/>
        <v>0</v>
      </c>
      <c r="M32" s="10"/>
      <c r="N32" s="41">
        <f t="shared" si="5"/>
        <v>0</v>
      </c>
      <c r="O32" s="5"/>
      <c r="P32" s="41">
        <f t="shared" si="6"/>
        <v>0</v>
      </c>
      <c r="Q32" s="17"/>
      <c r="R32" s="16"/>
      <c r="S32" s="44">
        <f t="shared" si="7"/>
        <v>0</v>
      </c>
    </row>
    <row r="33" spans="1:19" x14ac:dyDescent="0.35">
      <c r="D33" s="36">
        <f t="shared" si="0"/>
        <v>0</v>
      </c>
      <c r="E33" s="5"/>
      <c r="F33" s="46">
        <f t="shared" si="1"/>
        <v>0</v>
      </c>
      <c r="G33" s="1"/>
      <c r="H33" s="39">
        <f t="shared" si="2"/>
        <v>0</v>
      </c>
      <c r="I33" s="1"/>
      <c r="J33" s="39">
        <f t="shared" si="3"/>
        <v>0</v>
      </c>
      <c r="K33" s="5"/>
      <c r="L33" s="46">
        <f t="shared" si="4"/>
        <v>0</v>
      </c>
      <c r="M33" s="10"/>
      <c r="N33" s="41">
        <f t="shared" si="5"/>
        <v>0</v>
      </c>
      <c r="O33" s="5"/>
      <c r="P33" s="41">
        <f t="shared" si="6"/>
        <v>0</v>
      </c>
      <c r="Q33" s="17"/>
      <c r="R33" s="16"/>
      <c r="S33" s="44">
        <f t="shared" si="7"/>
        <v>0</v>
      </c>
    </row>
    <row r="34" spans="1:19" x14ac:dyDescent="0.35">
      <c r="D34" s="36">
        <f t="shared" si="0"/>
        <v>0</v>
      </c>
      <c r="E34" s="5"/>
      <c r="F34" s="46">
        <f t="shared" si="1"/>
        <v>0</v>
      </c>
      <c r="G34" s="1"/>
      <c r="H34" s="39">
        <f t="shared" si="2"/>
        <v>0</v>
      </c>
      <c r="I34" s="1"/>
      <c r="J34" s="39">
        <f t="shared" si="3"/>
        <v>0</v>
      </c>
      <c r="K34" s="5"/>
      <c r="L34" s="46">
        <f t="shared" si="4"/>
        <v>0</v>
      </c>
      <c r="M34" s="10"/>
      <c r="N34" s="41">
        <f t="shared" si="5"/>
        <v>0</v>
      </c>
      <c r="O34" s="5"/>
      <c r="P34" s="41">
        <f t="shared" si="6"/>
        <v>0</v>
      </c>
      <c r="Q34" s="17"/>
      <c r="R34" s="16"/>
      <c r="S34" s="44">
        <f t="shared" si="7"/>
        <v>0</v>
      </c>
    </row>
    <row r="35" spans="1:19" x14ac:dyDescent="0.35">
      <c r="D35" s="36">
        <f t="shared" si="0"/>
        <v>0</v>
      </c>
      <c r="E35" s="5"/>
      <c r="F35" s="46">
        <f t="shared" si="1"/>
        <v>0</v>
      </c>
      <c r="G35" s="1"/>
      <c r="H35" s="39">
        <f t="shared" si="2"/>
        <v>0</v>
      </c>
      <c r="I35" s="1"/>
      <c r="J35" s="39">
        <f t="shared" si="3"/>
        <v>0</v>
      </c>
      <c r="K35" s="5"/>
      <c r="L35" s="46">
        <f t="shared" si="4"/>
        <v>0</v>
      </c>
      <c r="M35" s="10"/>
      <c r="N35" s="41">
        <f t="shared" si="5"/>
        <v>0</v>
      </c>
      <c r="O35" s="5"/>
      <c r="P35" s="41">
        <f t="shared" si="6"/>
        <v>0</v>
      </c>
      <c r="Q35" s="17"/>
      <c r="R35" s="16"/>
      <c r="S35" s="44">
        <f t="shared" si="7"/>
        <v>0</v>
      </c>
    </row>
    <row r="36" spans="1:19" x14ac:dyDescent="0.35">
      <c r="D36" s="36">
        <f t="shared" si="0"/>
        <v>0</v>
      </c>
      <c r="E36" s="5"/>
      <c r="F36" s="46">
        <f t="shared" si="1"/>
        <v>0</v>
      </c>
      <c r="G36" s="1"/>
      <c r="H36" s="39">
        <f t="shared" si="2"/>
        <v>0</v>
      </c>
      <c r="I36" s="1"/>
      <c r="J36" s="39">
        <f t="shared" si="3"/>
        <v>0</v>
      </c>
      <c r="K36" s="5"/>
      <c r="L36" s="46">
        <f t="shared" si="4"/>
        <v>0</v>
      </c>
      <c r="M36" s="10"/>
      <c r="N36" s="41">
        <f t="shared" si="5"/>
        <v>0</v>
      </c>
      <c r="O36" s="5"/>
      <c r="P36" s="41">
        <f t="shared" si="6"/>
        <v>0</v>
      </c>
      <c r="Q36" s="17"/>
      <c r="R36" s="16"/>
      <c r="S36" s="44">
        <f t="shared" si="7"/>
        <v>0</v>
      </c>
    </row>
    <row r="37" spans="1:19" x14ac:dyDescent="0.35">
      <c r="D37" s="36">
        <f t="shared" si="0"/>
        <v>0</v>
      </c>
      <c r="E37" s="5"/>
      <c r="F37" s="46">
        <f t="shared" si="1"/>
        <v>0</v>
      </c>
      <c r="G37" s="1"/>
      <c r="H37" s="39">
        <f t="shared" si="2"/>
        <v>0</v>
      </c>
      <c r="I37" s="1"/>
      <c r="J37" s="39">
        <f t="shared" si="3"/>
        <v>0</v>
      </c>
      <c r="K37" s="5"/>
      <c r="L37" s="46">
        <f t="shared" si="4"/>
        <v>0</v>
      </c>
      <c r="M37" s="10"/>
      <c r="N37" s="41">
        <f t="shared" si="5"/>
        <v>0</v>
      </c>
      <c r="O37" s="5"/>
      <c r="P37" s="41">
        <f t="shared" si="6"/>
        <v>0</v>
      </c>
      <c r="Q37" s="17"/>
      <c r="R37" s="16"/>
      <c r="S37" s="44">
        <f t="shared" si="7"/>
        <v>0</v>
      </c>
    </row>
    <row r="38" spans="1:19" x14ac:dyDescent="0.35">
      <c r="D38" s="36">
        <f t="shared" si="0"/>
        <v>0</v>
      </c>
      <c r="E38" s="5"/>
      <c r="F38" s="46">
        <f t="shared" si="1"/>
        <v>0</v>
      </c>
      <c r="G38" s="1"/>
      <c r="H38" s="39">
        <f t="shared" si="2"/>
        <v>0</v>
      </c>
      <c r="I38" s="1"/>
      <c r="J38" s="39">
        <f t="shared" si="3"/>
        <v>0</v>
      </c>
      <c r="K38" s="5"/>
      <c r="L38" s="46">
        <f t="shared" si="4"/>
        <v>0</v>
      </c>
      <c r="M38" s="10"/>
      <c r="N38" s="41">
        <f t="shared" si="5"/>
        <v>0</v>
      </c>
      <c r="O38" s="5"/>
      <c r="P38" s="41">
        <f t="shared" si="6"/>
        <v>0</v>
      </c>
      <c r="Q38" s="17"/>
      <c r="R38" s="16"/>
      <c r="S38" s="44">
        <f t="shared" si="7"/>
        <v>0</v>
      </c>
    </row>
    <row r="39" spans="1:19" x14ac:dyDescent="0.35">
      <c r="D39" s="36">
        <f t="shared" si="0"/>
        <v>0</v>
      </c>
      <c r="E39" s="5"/>
      <c r="F39" s="46">
        <f t="shared" si="1"/>
        <v>0</v>
      </c>
      <c r="G39" s="1"/>
      <c r="H39" s="39">
        <f t="shared" si="2"/>
        <v>0</v>
      </c>
      <c r="I39" s="1"/>
      <c r="J39" s="39">
        <f t="shared" si="3"/>
        <v>0</v>
      </c>
      <c r="K39" s="5"/>
      <c r="L39" s="46">
        <f t="shared" si="4"/>
        <v>0</v>
      </c>
      <c r="M39" s="10"/>
      <c r="N39" s="41">
        <f t="shared" si="5"/>
        <v>0</v>
      </c>
      <c r="O39" s="5"/>
      <c r="P39" s="41">
        <f t="shared" si="6"/>
        <v>0</v>
      </c>
      <c r="Q39" s="17"/>
      <c r="R39" s="16"/>
      <c r="S39" s="44">
        <f t="shared" si="7"/>
        <v>0</v>
      </c>
    </row>
    <row r="40" spans="1:19" x14ac:dyDescent="0.35">
      <c r="A40" s="13"/>
      <c r="B40" s="15"/>
      <c r="C40" s="14"/>
      <c r="D40" s="47">
        <f>F40++H40+J40+L40+N40+P40+S40</f>
        <v>0</v>
      </c>
      <c r="E40" s="5"/>
      <c r="F40" s="46">
        <f t="shared" si="1"/>
        <v>0</v>
      </c>
      <c r="G40" s="1"/>
      <c r="H40" s="39">
        <f t="shared" si="2"/>
        <v>0</v>
      </c>
      <c r="I40" s="1"/>
      <c r="J40" s="39">
        <f t="shared" si="3"/>
        <v>0</v>
      </c>
      <c r="K40" s="5"/>
      <c r="L40" s="46">
        <f t="shared" si="4"/>
        <v>0</v>
      </c>
      <c r="M40" s="10"/>
      <c r="N40" s="41">
        <f t="shared" si="5"/>
        <v>0</v>
      </c>
      <c r="O40" s="5"/>
      <c r="P40" s="41">
        <f t="shared" si="6"/>
        <v>0</v>
      </c>
      <c r="Q40" s="17"/>
      <c r="R40" s="16"/>
      <c r="S40" s="44">
        <f t="shared" si="7"/>
        <v>0</v>
      </c>
    </row>
  </sheetData>
  <mergeCells count="8">
    <mergeCell ref="A1:S1"/>
    <mergeCell ref="E4:F4"/>
    <mergeCell ref="G4:H4"/>
    <mergeCell ref="I4:J4"/>
    <mergeCell ref="K4:L4"/>
    <mergeCell ref="M4:N4"/>
    <mergeCell ref="O4:P4"/>
    <mergeCell ref="R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0"/>
  <sheetViews>
    <sheetView workbookViewId="0">
      <selection activeCell="A11" sqref="A11"/>
    </sheetView>
  </sheetViews>
  <sheetFormatPr defaultColWidth="9.1796875" defaultRowHeight="14.5" x14ac:dyDescent="0.35"/>
  <cols>
    <col min="1" max="1" width="37.1796875" style="2" customWidth="1"/>
    <col min="2" max="2" width="5" style="3" bestFit="1" customWidth="1"/>
    <col min="3" max="3" width="20.453125" style="2" bestFit="1" customWidth="1"/>
    <col min="4" max="4" width="10.1796875" style="21" customWidth="1"/>
    <col min="5" max="5" width="9.1796875" style="7"/>
    <col min="6" max="8" width="9.1796875" style="6"/>
    <col min="9" max="9" width="9.1796875" style="9"/>
    <col min="10" max="10" width="9.1796875" style="6"/>
    <col min="11" max="11" width="9.1796875" style="9"/>
    <col min="12" max="12" width="9.1796875" style="6"/>
    <col min="13" max="13" width="9.1796875" style="9"/>
    <col min="14" max="16" width="9.1796875" style="6"/>
    <col min="17" max="17" width="4" style="8" bestFit="1" customWidth="1"/>
    <col min="18" max="18" width="7" style="11" customWidth="1"/>
    <col min="19" max="20" width="9.1796875" style="6"/>
    <col min="21" max="16384" width="9.1796875" style="2"/>
  </cols>
  <sheetData>
    <row r="1" spans="1:20" ht="18.5" x14ac:dyDescent="0.4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4" spans="1:20" s="20" customFormat="1" ht="15.5" x14ac:dyDescent="0.35">
      <c r="B4" s="23"/>
      <c r="D4" s="18" t="s">
        <v>14</v>
      </c>
      <c r="E4" s="51" t="s">
        <v>15</v>
      </c>
      <c r="F4" s="51"/>
      <c r="G4" s="51" t="s">
        <v>4</v>
      </c>
      <c r="H4" s="51"/>
      <c r="I4" s="51" t="s">
        <v>17</v>
      </c>
      <c r="J4" s="51"/>
      <c r="K4" s="51" t="s">
        <v>2</v>
      </c>
      <c r="L4" s="51"/>
      <c r="M4" s="51" t="s">
        <v>1</v>
      </c>
      <c r="N4" s="51"/>
      <c r="O4" s="51" t="s">
        <v>16</v>
      </c>
      <c r="P4" s="51"/>
      <c r="Q4" s="19"/>
      <c r="R4" s="51" t="s">
        <v>20</v>
      </c>
      <c r="S4" s="51"/>
      <c r="T4" s="22"/>
    </row>
    <row r="5" spans="1:20" s="28" customFormat="1" ht="13" x14ac:dyDescent="0.3">
      <c r="A5" s="31" t="s">
        <v>6</v>
      </c>
      <c r="B5" s="32" t="s">
        <v>7</v>
      </c>
      <c r="C5" s="31" t="s">
        <v>8</v>
      </c>
      <c r="D5" s="33"/>
      <c r="E5" s="34" t="s">
        <v>9</v>
      </c>
      <c r="F5" s="34" t="s">
        <v>10</v>
      </c>
      <c r="G5" s="34" t="s">
        <v>11</v>
      </c>
      <c r="H5" s="34" t="s">
        <v>10</v>
      </c>
      <c r="I5" s="34" t="s">
        <v>12</v>
      </c>
      <c r="J5" s="34" t="s">
        <v>10</v>
      </c>
      <c r="K5" s="34" t="s">
        <v>11</v>
      </c>
      <c r="L5" s="34" t="s">
        <v>10</v>
      </c>
      <c r="M5" s="34" t="s">
        <v>9</v>
      </c>
      <c r="N5" s="34" t="s">
        <v>10</v>
      </c>
      <c r="O5" s="34" t="s">
        <v>11</v>
      </c>
      <c r="P5" s="34" t="s">
        <v>10</v>
      </c>
      <c r="Q5" s="35" t="s">
        <v>13</v>
      </c>
      <c r="R5" s="34" t="s">
        <v>9</v>
      </c>
      <c r="S5" s="34" t="s">
        <v>10</v>
      </c>
      <c r="T5" s="29"/>
    </row>
    <row r="6" spans="1:20" x14ac:dyDescent="0.35">
      <c r="A6" s="2" t="s">
        <v>49</v>
      </c>
      <c r="B6" s="49" t="s">
        <v>46</v>
      </c>
      <c r="C6" s="2" t="s">
        <v>30</v>
      </c>
      <c r="D6" s="36">
        <f>F6+H6+J6+L6+N6+P6+S6</f>
        <v>6142</v>
      </c>
      <c r="E6" s="4">
        <v>6.84</v>
      </c>
      <c r="F6" s="46">
        <f>IF(AND(E6&gt;0,E6&lt;11.5),INT(58.015*POWER(ABS(E6-11.5),1.81)),0)</f>
        <v>940</v>
      </c>
      <c r="G6" s="24">
        <v>732</v>
      </c>
      <c r="H6" s="39">
        <f>IF(G6&gt;220,INT(0.14354*POWER(ABS(G6-220),1.4)),0)</f>
        <v>891</v>
      </c>
      <c r="I6" s="4">
        <v>15.27</v>
      </c>
      <c r="J6" s="41">
        <f>IF(I6&gt;1.5,INT(51.39*POWER(ABS(I6-1.5),1.05)),0)</f>
        <v>806</v>
      </c>
      <c r="K6" s="25">
        <v>198</v>
      </c>
      <c r="L6" s="41">
        <f>IF(K6&gt;75,INT(0.8465*POWER(ABS(K6-75),1.42)),0)</f>
        <v>785</v>
      </c>
      <c r="M6" s="4">
        <v>7.87</v>
      </c>
      <c r="N6" s="46">
        <f>IF(AND(M6&gt;0,M6&lt;15.5),INT(20.5173*POWER(ABS(M6-15.5),1.92)),0)</f>
        <v>1015</v>
      </c>
      <c r="O6" s="24">
        <v>480</v>
      </c>
      <c r="P6" s="39">
        <f>IF(O6&gt;100,INT(0.2797*POWER(ABS(O6-100),1.35)),0)</f>
        <v>849</v>
      </c>
      <c r="Q6" s="26">
        <v>2</v>
      </c>
      <c r="R6" s="27">
        <v>41.6</v>
      </c>
      <c r="S6" s="44">
        <f t="shared" ref="S6:S40" si="0">IF(AND((60*Q6+R6)&gt;0,(60*Q6+R6)&lt;305.5),INT(0.08713*POWER(ABS(60*Q6+R6-305.5),1.85)),0)</f>
        <v>856</v>
      </c>
    </row>
    <row r="7" spans="1:20" x14ac:dyDescent="0.35">
      <c r="A7" s="2" t="s">
        <v>50</v>
      </c>
      <c r="B7" s="49" t="s">
        <v>35</v>
      </c>
      <c r="C7" s="2" t="s">
        <v>30</v>
      </c>
      <c r="D7" s="36">
        <f t="shared" ref="D7:D40" si="1">F7+H7+J7+L7+N7+P7+S7</f>
        <v>6125</v>
      </c>
      <c r="E7" s="5">
        <v>7.06</v>
      </c>
      <c r="F7" s="46">
        <f t="shared" ref="F7:F40" si="2">IF(AND(E7&gt;0,E7&lt;11.5),INT(58.015*POWER(ABS(E7-11.5),1.81)),0)</f>
        <v>861</v>
      </c>
      <c r="G7" s="1">
        <v>766</v>
      </c>
      <c r="H7" s="39">
        <f t="shared" ref="H7:H40" si="3">IF(G7&gt;220,INT(0.14354*POWER(ABS(G7-220),1.4)),0)</f>
        <v>975</v>
      </c>
      <c r="I7" s="5">
        <v>14.69</v>
      </c>
      <c r="J7" s="41">
        <f t="shared" ref="J7:J40" si="4">IF(I7&gt;1.5,INT(51.39*POWER(ABS(I7-1.5),1.05)),0)</f>
        <v>771</v>
      </c>
      <c r="K7" s="10">
        <v>207</v>
      </c>
      <c r="L7" s="41">
        <f t="shared" ref="L7:L40" si="5">IF(K7&gt;75,INT(0.8465*POWER(ABS(K7-75),1.42)),0)</f>
        <v>868</v>
      </c>
      <c r="M7" s="5">
        <v>8.1999999999999993</v>
      </c>
      <c r="N7" s="46">
        <f t="shared" ref="N7:N40" si="6">IF(AND(M7&gt;0,M7&lt;15.5),INT(20.5173*POWER(ABS(M7-15.5),1.92)),0)</f>
        <v>932</v>
      </c>
      <c r="O7" s="1">
        <v>500</v>
      </c>
      <c r="P7" s="39">
        <f t="shared" ref="P7:P40" si="7">IF(O7&gt;100,INT(0.2797*POWER(ABS(O7-100),1.35)),0)</f>
        <v>910</v>
      </c>
      <c r="Q7" s="17">
        <v>2</v>
      </c>
      <c r="R7" s="16">
        <v>45.99</v>
      </c>
      <c r="S7" s="44">
        <f t="shared" si="0"/>
        <v>808</v>
      </c>
    </row>
    <row r="8" spans="1:20" x14ac:dyDescent="0.35">
      <c r="A8" s="2" t="s">
        <v>47</v>
      </c>
      <c r="B8" s="49" t="s">
        <v>32</v>
      </c>
      <c r="C8" s="2" t="s">
        <v>38</v>
      </c>
      <c r="D8" s="36">
        <f t="shared" si="1"/>
        <v>5542</v>
      </c>
      <c r="E8" s="5">
        <v>7.25</v>
      </c>
      <c r="F8" s="46">
        <f t="shared" si="2"/>
        <v>796</v>
      </c>
      <c r="G8" s="1">
        <v>683</v>
      </c>
      <c r="H8" s="39">
        <f t="shared" si="3"/>
        <v>774</v>
      </c>
      <c r="I8" s="5">
        <v>15.02</v>
      </c>
      <c r="J8" s="41">
        <f t="shared" si="4"/>
        <v>791</v>
      </c>
      <c r="K8" s="10">
        <v>191</v>
      </c>
      <c r="L8" s="41">
        <f t="shared" si="5"/>
        <v>723</v>
      </c>
      <c r="M8" s="5">
        <v>8.32</v>
      </c>
      <c r="N8" s="46">
        <f t="shared" si="6"/>
        <v>903</v>
      </c>
      <c r="O8" s="1">
        <v>457</v>
      </c>
      <c r="P8" s="39">
        <f t="shared" si="7"/>
        <v>781</v>
      </c>
      <c r="Q8" s="17">
        <v>2</v>
      </c>
      <c r="R8" s="16">
        <v>49.18</v>
      </c>
      <c r="S8" s="44">
        <f t="shared" si="0"/>
        <v>774</v>
      </c>
    </row>
    <row r="9" spans="1:20" x14ac:dyDescent="0.35">
      <c r="A9" s="2" t="s">
        <v>48</v>
      </c>
      <c r="B9" s="49" t="s">
        <v>35</v>
      </c>
      <c r="C9" s="2" t="s">
        <v>30</v>
      </c>
      <c r="D9" s="36">
        <f t="shared" si="1"/>
        <v>5401</v>
      </c>
      <c r="E9" s="5">
        <v>7.32</v>
      </c>
      <c r="F9" s="46">
        <f t="shared" si="2"/>
        <v>772</v>
      </c>
      <c r="G9" s="1">
        <v>667</v>
      </c>
      <c r="H9" s="39">
        <f t="shared" si="3"/>
        <v>736</v>
      </c>
      <c r="I9" s="5">
        <v>13.73</v>
      </c>
      <c r="J9" s="41">
        <f t="shared" si="4"/>
        <v>712</v>
      </c>
      <c r="K9" s="10">
        <v>200</v>
      </c>
      <c r="L9" s="41">
        <f t="shared" si="5"/>
        <v>803</v>
      </c>
      <c r="M9" s="5">
        <v>8.41</v>
      </c>
      <c r="N9" s="46">
        <f t="shared" si="6"/>
        <v>881</v>
      </c>
      <c r="O9" s="1">
        <v>432</v>
      </c>
      <c r="P9" s="39">
        <f t="shared" si="7"/>
        <v>708</v>
      </c>
      <c r="Q9" s="17">
        <v>2</v>
      </c>
      <c r="R9" s="16">
        <v>47.79</v>
      </c>
      <c r="S9" s="44">
        <f t="shared" si="0"/>
        <v>789</v>
      </c>
    </row>
    <row r="10" spans="1:20" x14ac:dyDescent="0.35">
      <c r="D10" s="36">
        <f t="shared" si="1"/>
        <v>0</v>
      </c>
      <c r="E10" s="5"/>
      <c r="F10" s="46">
        <f t="shared" si="2"/>
        <v>0</v>
      </c>
      <c r="G10" s="1"/>
      <c r="H10" s="39">
        <f t="shared" si="3"/>
        <v>0</v>
      </c>
      <c r="I10" s="5"/>
      <c r="J10" s="41">
        <f t="shared" si="4"/>
        <v>0</v>
      </c>
      <c r="K10" s="10"/>
      <c r="L10" s="41">
        <f t="shared" si="5"/>
        <v>0</v>
      </c>
      <c r="M10" s="5"/>
      <c r="N10" s="46">
        <f t="shared" si="6"/>
        <v>0</v>
      </c>
      <c r="O10" s="1"/>
      <c r="P10" s="39">
        <f t="shared" si="7"/>
        <v>0</v>
      </c>
      <c r="Q10" s="17"/>
      <c r="R10" s="16"/>
      <c r="S10" s="44">
        <f t="shared" si="0"/>
        <v>0</v>
      </c>
    </row>
    <row r="11" spans="1:20" x14ac:dyDescent="0.35">
      <c r="D11" s="36">
        <f t="shared" si="1"/>
        <v>0</v>
      </c>
      <c r="E11" s="5"/>
      <c r="F11" s="46">
        <f t="shared" si="2"/>
        <v>0</v>
      </c>
      <c r="G11" s="1"/>
      <c r="H11" s="39">
        <f t="shared" si="3"/>
        <v>0</v>
      </c>
      <c r="I11" s="5"/>
      <c r="J11" s="41">
        <f t="shared" si="4"/>
        <v>0</v>
      </c>
      <c r="K11" s="10"/>
      <c r="L11" s="41">
        <f t="shared" si="5"/>
        <v>0</v>
      </c>
      <c r="M11" s="5"/>
      <c r="N11" s="46">
        <f t="shared" si="6"/>
        <v>0</v>
      </c>
      <c r="O11" s="1"/>
      <c r="P11" s="39">
        <f t="shared" si="7"/>
        <v>0</v>
      </c>
      <c r="Q11" s="17"/>
      <c r="R11" s="16"/>
      <c r="S11" s="44">
        <f t="shared" si="0"/>
        <v>0</v>
      </c>
    </row>
    <row r="12" spans="1:20" x14ac:dyDescent="0.35">
      <c r="D12" s="36">
        <f t="shared" si="1"/>
        <v>0</v>
      </c>
      <c r="E12" s="5"/>
      <c r="F12" s="46">
        <f t="shared" si="2"/>
        <v>0</v>
      </c>
      <c r="G12" s="1"/>
      <c r="H12" s="39">
        <f t="shared" si="3"/>
        <v>0</v>
      </c>
      <c r="I12" s="5"/>
      <c r="J12" s="41">
        <f t="shared" si="4"/>
        <v>0</v>
      </c>
      <c r="K12" s="10"/>
      <c r="L12" s="41">
        <f t="shared" si="5"/>
        <v>0</v>
      </c>
      <c r="M12" s="5"/>
      <c r="N12" s="46">
        <f t="shared" si="6"/>
        <v>0</v>
      </c>
      <c r="O12" s="1"/>
      <c r="P12" s="39">
        <f t="shared" si="7"/>
        <v>0</v>
      </c>
      <c r="Q12" s="17"/>
      <c r="R12" s="16"/>
      <c r="S12" s="44">
        <f t="shared" si="0"/>
        <v>0</v>
      </c>
    </row>
    <row r="13" spans="1:20" x14ac:dyDescent="0.35">
      <c r="D13" s="36">
        <f t="shared" si="1"/>
        <v>0</v>
      </c>
      <c r="E13" s="5"/>
      <c r="F13" s="46">
        <f t="shared" si="2"/>
        <v>0</v>
      </c>
      <c r="G13" s="1"/>
      <c r="H13" s="39">
        <f t="shared" si="3"/>
        <v>0</v>
      </c>
      <c r="I13" s="5"/>
      <c r="J13" s="41">
        <f t="shared" si="4"/>
        <v>0</v>
      </c>
      <c r="K13" s="10"/>
      <c r="L13" s="41">
        <f t="shared" si="5"/>
        <v>0</v>
      </c>
      <c r="M13" s="5"/>
      <c r="N13" s="46">
        <f t="shared" si="6"/>
        <v>0</v>
      </c>
      <c r="O13" s="1"/>
      <c r="P13" s="39">
        <f t="shared" si="7"/>
        <v>0</v>
      </c>
      <c r="Q13" s="17"/>
      <c r="R13" s="16"/>
      <c r="S13" s="44">
        <f t="shared" si="0"/>
        <v>0</v>
      </c>
    </row>
    <row r="14" spans="1:20" x14ac:dyDescent="0.35">
      <c r="D14" s="36">
        <f t="shared" si="1"/>
        <v>0</v>
      </c>
      <c r="E14" s="5"/>
      <c r="F14" s="46">
        <f t="shared" si="2"/>
        <v>0</v>
      </c>
      <c r="G14" s="1"/>
      <c r="H14" s="39">
        <f t="shared" si="3"/>
        <v>0</v>
      </c>
      <c r="I14" s="5"/>
      <c r="J14" s="41">
        <f t="shared" si="4"/>
        <v>0</v>
      </c>
      <c r="K14" s="10"/>
      <c r="L14" s="41">
        <f t="shared" si="5"/>
        <v>0</v>
      </c>
      <c r="M14" s="5"/>
      <c r="N14" s="46">
        <f t="shared" si="6"/>
        <v>0</v>
      </c>
      <c r="O14" s="1"/>
      <c r="P14" s="39">
        <f t="shared" si="7"/>
        <v>0</v>
      </c>
      <c r="Q14" s="17"/>
      <c r="R14" s="16"/>
      <c r="S14" s="44">
        <f t="shared" si="0"/>
        <v>0</v>
      </c>
    </row>
    <row r="15" spans="1:20" x14ac:dyDescent="0.35">
      <c r="D15" s="36">
        <f t="shared" si="1"/>
        <v>0</v>
      </c>
      <c r="E15" s="5"/>
      <c r="F15" s="46">
        <f t="shared" si="2"/>
        <v>0</v>
      </c>
      <c r="G15" s="1"/>
      <c r="H15" s="39">
        <f t="shared" si="3"/>
        <v>0</v>
      </c>
      <c r="I15" s="5"/>
      <c r="J15" s="41">
        <f t="shared" si="4"/>
        <v>0</v>
      </c>
      <c r="K15" s="10"/>
      <c r="L15" s="41">
        <f t="shared" si="5"/>
        <v>0</v>
      </c>
      <c r="M15" s="5"/>
      <c r="N15" s="46">
        <f t="shared" si="6"/>
        <v>0</v>
      </c>
      <c r="O15" s="1"/>
      <c r="P15" s="39">
        <f t="shared" si="7"/>
        <v>0</v>
      </c>
      <c r="Q15" s="17"/>
      <c r="R15" s="16"/>
      <c r="S15" s="44">
        <f t="shared" si="0"/>
        <v>0</v>
      </c>
    </row>
    <row r="16" spans="1:20" x14ac:dyDescent="0.35">
      <c r="D16" s="36">
        <f t="shared" si="1"/>
        <v>0</v>
      </c>
      <c r="E16" s="5"/>
      <c r="F16" s="46">
        <f t="shared" si="2"/>
        <v>0</v>
      </c>
      <c r="G16" s="1"/>
      <c r="H16" s="39">
        <f t="shared" si="3"/>
        <v>0</v>
      </c>
      <c r="I16" s="5"/>
      <c r="J16" s="41">
        <f t="shared" si="4"/>
        <v>0</v>
      </c>
      <c r="K16" s="10"/>
      <c r="L16" s="41">
        <f t="shared" si="5"/>
        <v>0</v>
      </c>
      <c r="M16" s="5"/>
      <c r="N16" s="46">
        <f t="shared" si="6"/>
        <v>0</v>
      </c>
      <c r="O16" s="1"/>
      <c r="P16" s="39">
        <f t="shared" si="7"/>
        <v>0</v>
      </c>
      <c r="Q16" s="17"/>
      <c r="R16" s="16"/>
      <c r="S16" s="44">
        <f t="shared" si="0"/>
        <v>0</v>
      </c>
    </row>
    <row r="17" spans="4:19" x14ac:dyDescent="0.35">
      <c r="D17" s="36">
        <f t="shared" si="1"/>
        <v>0</v>
      </c>
      <c r="E17" s="5"/>
      <c r="F17" s="46">
        <f t="shared" si="2"/>
        <v>0</v>
      </c>
      <c r="G17" s="1"/>
      <c r="H17" s="39">
        <f t="shared" si="3"/>
        <v>0</v>
      </c>
      <c r="I17" s="5"/>
      <c r="J17" s="41">
        <f t="shared" si="4"/>
        <v>0</v>
      </c>
      <c r="K17" s="10"/>
      <c r="L17" s="41">
        <f t="shared" si="5"/>
        <v>0</v>
      </c>
      <c r="M17" s="5"/>
      <c r="N17" s="46">
        <f t="shared" si="6"/>
        <v>0</v>
      </c>
      <c r="O17" s="1"/>
      <c r="P17" s="39">
        <f t="shared" si="7"/>
        <v>0</v>
      </c>
      <c r="Q17" s="17"/>
      <c r="R17" s="16"/>
      <c r="S17" s="44">
        <f t="shared" si="0"/>
        <v>0</v>
      </c>
    </row>
    <row r="18" spans="4:19" x14ac:dyDescent="0.35">
      <c r="D18" s="36">
        <f t="shared" si="1"/>
        <v>0</v>
      </c>
      <c r="E18" s="5"/>
      <c r="F18" s="46">
        <f t="shared" si="2"/>
        <v>0</v>
      </c>
      <c r="G18" s="1"/>
      <c r="H18" s="39">
        <f t="shared" si="3"/>
        <v>0</v>
      </c>
      <c r="I18" s="5"/>
      <c r="J18" s="41">
        <f t="shared" si="4"/>
        <v>0</v>
      </c>
      <c r="K18" s="10"/>
      <c r="L18" s="41">
        <f t="shared" si="5"/>
        <v>0</v>
      </c>
      <c r="M18" s="5"/>
      <c r="N18" s="46">
        <f t="shared" si="6"/>
        <v>0</v>
      </c>
      <c r="O18" s="1"/>
      <c r="P18" s="39">
        <f t="shared" si="7"/>
        <v>0</v>
      </c>
      <c r="Q18" s="17"/>
      <c r="R18" s="16"/>
      <c r="S18" s="44">
        <f t="shared" si="0"/>
        <v>0</v>
      </c>
    </row>
    <row r="19" spans="4:19" x14ac:dyDescent="0.35">
      <c r="D19" s="36">
        <f t="shared" si="1"/>
        <v>0</v>
      </c>
      <c r="E19" s="5"/>
      <c r="F19" s="46">
        <f t="shared" si="2"/>
        <v>0</v>
      </c>
      <c r="G19" s="1"/>
      <c r="H19" s="39">
        <f t="shared" si="3"/>
        <v>0</v>
      </c>
      <c r="I19" s="5"/>
      <c r="J19" s="41">
        <f t="shared" si="4"/>
        <v>0</v>
      </c>
      <c r="K19" s="10"/>
      <c r="L19" s="41">
        <f t="shared" si="5"/>
        <v>0</v>
      </c>
      <c r="M19" s="5"/>
      <c r="N19" s="46">
        <f t="shared" si="6"/>
        <v>0</v>
      </c>
      <c r="O19" s="1"/>
      <c r="P19" s="39">
        <f t="shared" si="7"/>
        <v>0</v>
      </c>
      <c r="Q19" s="17"/>
      <c r="R19" s="16"/>
      <c r="S19" s="44">
        <f t="shared" si="0"/>
        <v>0</v>
      </c>
    </row>
    <row r="20" spans="4:19" x14ac:dyDescent="0.35">
      <c r="D20" s="36">
        <f t="shared" si="1"/>
        <v>0</v>
      </c>
      <c r="E20" s="5"/>
      <c r="F20" s="46">
        <f t="shared" si="2"/>
        <v>0</v>
      </c>
      <c r="G20" s="1"/>
      <c r="H20" s="39">
        <f t="shared" si="3"/>
        <v>0</v>
      </c>
      <c r="I20" s="5"/>
      <c r="J20" s="41">
        <f t="shared" si="4"/>
        <v>0</v>
      </c>
      <c r="K20" s="10"/>
      <c r="L20" s="41">
        <f t="shared" si="5"/>
        <v>0</v>
      </c>
      <c r="M20" s="5"/>
      <c r="N20" s="46">
        <f t="shared" si="6"/>
        <v>0</v>
      </c>
      <c r="O20" s="1"/>
      <c r="P20" s="39">
        <f t="shared" si="7"/>
        <v>0</v>
      </c>
      <c r="Q20" s="17"/>
      <c r="R20" s="16"/>
      <c r="S20" s="44">
        <f t="shared" si="0"/>
        <v>0</v>
      </c>
    </row>
    <row r="21" spans="4:19" x14ac:dyDescent="0.35">
      <c r="D21" s="36">
        <f t="shared" si="1"/>
        <v>0</v>
      </c>
      <c r="E21" s="5"/>
      <c r="F21" s="46">
        <f t="shared" si="2"/>
        <v>0</v>
      </c>
      <c r="G21" s="1"/>
      <c r="H21" s="39">
        <f t="shared" si="3"/>
        <v>0</v>
      </c>
      <c r="I21" s="5"/>
      <c r="J21" s="41">
        <f t="shared" si="4"/>
        <v>0</v>
      </c>
      <c r="K21" s="10"/>
      <c r="L21" s="41">
        <f t="shared" si="5"/>
        <v>0</v>
      </c>
      <c r="M21" s="5"/>
      <c r="N21" s="46">
        <f t="shared" si="6"/>
        <v>0</v>
      </c>
      <c r="O21" s="1"/>
      <c r="P21" s="39">
        <f t="shared" si="7"/>
        <v>0</v>
      </c>
      <c r="Q21" s="17"/>
      <c r="R21" s="16"/>
      <c r="S21" s="44">
        <f t="shared" si="0"/>
        <v>0</v>
      </c>
    </row>
    <row r="22" spans="4:19" x14ac:dyDescent="0.35">
      <c r="D22" s="36">
        <f t="shared" si="1"/>
        <v>0</v>
      </c>
      <c r="E22" s="5"/>
      <c r="F22" s="46">
        <f t="shared" si="2"/>
        <v>0</v>
      </c>
      <c r="G22" s="1"/>
      <c r="H22" s="39">
        <f t="shared" si="3"/>
        <v>0</v>
      </c>
      <c r="I22" s="5"/>
      <c r="J22" s="41">
        <f t="shared" si="4"/>
        <v>0</v>
      </c>
      <c r="K22" s="10"/>
      <c r="L22" s="41">
        <f t="shared" si="5"/>
        <v>0</v>
      </c>
      <c r="M22" s="5"/>
      <c r="N22" s="46">
        <f t="shared" si="6"/>
        <v>0</v>
      </c>
      <c r="O22" s="1"/>
      <c r="P22" s="39">
        <f t="shared" si="7"/>
        <v>0</v>
      </c>
      <c r="Q22" s="17"/>
      <c r="R22" s="16"/>
      <c r="S22" s="44">
        <f t="shared" si="0"/>
        <v>0</v>
      </c>
    </row>
    <row r="23" spans="4:19" x14ac:dyDescent="0.35">
      <c r="D23" s="36">
        <f t="shared" si="1"/>
        <v>0</v>
      </c>
      <c r="E23" s="5"/>
      <c r="F23" s="46">
        <f t="shared" si="2"/>
        <v>0</v>
      </c>
      <c r="G23" s="1"/>
      <c r="H23" s="39">
        <f t="shared" si="3"/>
        <v>0</v>
      </c>
      <c r="I23" s="5"/>
      <c r="J23" s="41">
        <f t="shared" si="4"/>
        <v>0</v>
      </c>
      <c r="K23" s="10"/>
      <c r="L23" s="41">
        <f t="shared" si="5"/>
        <v>0</v>
      </c>
      <c r="M23" s="5"/>
      <c r="N23" s="46">
        <f t="shared" si="6"/>
        <v>0</v>
      </c>
      <c r="O23" s="1"/>
      <c r="P23" s="39">
        <f t="shared" si="7"/>
        <v>0</v>
      </c>
      <c r="Q23" s="17"/>
      <c r="R23" s="16"/>
      <c r="S23" s="44">
        <f t="shared" si="0"/>
        <v>0</v>
      </c>
    </row>
    <row r="24" spans="4:19" x14ac:dyDescent="0.35">
      <c r="D24" s="36">
        <f t="shared" si="1"/>
        <v>0</v>
      </c>
      <c r="E24" s="5"/>
      <c r="F24" s="46">
        <f t="shared" si="2"/>
        <v>0</v>
      </c>
      <c r="G24" s="1"/>
      <c r="H24" s="39">
        <f t="shared" si="3"/>
        <v>0</v>
      </c>
      <c r="I24" s="5"/>
      <c r="J24" s="41">
        <f t="shared" si="4"/>
        <v>0</v>
      </c>
      <c r="K24" s="10"/>
      <c r="L24" s="41">
        <f t="shared" si="5"/>
        <v>0</v>
      </c>
      <c r="M24" s="5"/>
      <c r="N24" s="46">
        <f t="shared" si="6"/>
        <v>0</v>
      </c>
      <c r="O24" s="1"/>
      <c r="P24" s="39">
        <f t="shared" si="7"/>
        <v>0</v>
      </c>
      <c r="Q24" s="17"/>
      <c r="R24" s="16"/>
      <c r="S24" s="44">
        <f t="shared" si="0"/>
        <v>0</v>
      </c>
    </row>
    <row r="25" spans="4:19" x14ac:dyDescent="0.35">
      <c r="D25" s="36">
        <f t="shared" si="1"/>
        <v>0</v>
      </c>
      <c r="E25" s="5"/>
      <c r="F25" s="46">
        <f t="shared" si="2"/>
        <v>0</v>
      </c>
      <c r="G25" s="1"/>
      <c r="H25" s="39">
        <f t="shared" si="3"/>
        <v>0</v>
      </c>
      <c r="I25" s="5"/>
      <c r="J25" s="41">
        <f t="shared" si="4"/>
        <v>0</v>
      </c>
      <c r="K25" s="10"/>
      <c r="L25" s="41">
        <f t="shared" si="5"/>
        <v>0</v>
      </c>
      <c r="M25" s="5"/>
      <c r="N25" s="46">
        <f t="shared" si="6"/>
        <v>0</v>
      </c>
      <c r="O25" s="1"/>
      <c r="P25" s="39">
        <f t="shared" si="7"/>
        <v>0</v>
      </c>
      <c r="Q25" s="17"/>
      <c r="R25" s="16"/>
      <c r="S25" s="44">
        <f t="shared" si="0"/>
        <v>0</v>
      </c>
    </row>
    <row r="26" spans="4:19" x14ac:dyDescent="0.35">
      <c r="D26" s="36">
        <f t="shared" si="1"/>
        <v>0</v>
      </c>
      <c r="E26" s="5"/>
      <c r="F26" s="46">
        <f t="shared" si="2"/>
        <v>0</v>
      </c>
      <c r="G26" s="1"/>
      <c r="H26" s="39">
        <f t="shared" si="3"/>
        <v>0</v>
      </c>
      <c r="I26" s="5"/>
      <c r="J26" s="41">
        <f t="shared" si="4"/>
        <v>0</v>
      </c>
      <c r="K26" s="10"/>
      <c r="L26" s="41">
        <f t="shared" si="5"/>
        <v>0</v>
      </c>
      <c r="M26" s="5"/>
      <c r="N26" s="46">
        <f t="shared" si="6"/>
        <v>0</v>
      </c>
      <c r="O26" s="1"/>
      <c r="P26" s="39">
        <f t="shared" si="7"/>
        <v>0</v>
      </c>
      <c r="Q26" s="17"/>
      <c r="R26" s="16"/>
      <c r="S26" s="44">
        <f t="shared" si="0"/>
        <v>0</v>
      </c>
    </row>
    <row r="27" spans="4:19" x14ac:dyDescent="0.35">
      <c r="D27" s="36">
        <f t="shared" si="1"/>
        <v>0</v>
      </c>
      <c r="E27" s="5"/>
      <c r="F27" s="46">
        <f t="shared" si="2"/>
        <v>0</v>
      </c>
      <c r="G27" s="1"/>
      <c r="H27" s="39">
        <f t="shared" si="3"/>
        <v>0</v>
      </c>
      <c r="I27" s="5"/>
      <c r="J27" s="41">
        <f t="shared" si="4"/>
        <v>0</v>
      </c>
      <c r="K27" s="10"/>
      <c r="L27" s="41">
        <f t="shared" si="5"/>
        <v>0</v>
      </c>
      <c r="M27" s="5"/>
      <c r="N27" s="46">
        <f t="shared" si="6"/>
        <v>0</v>
      </c>
      <c r="O27" s="1"/>
      <c r="P27" s="39">
        <f t="shared" si="7"/>
        <v>0</v>
      </c>
      <c r="Q27" s="17"/>
      <c r="R27" s="16"/>
      <c r="S27" s="44">
        <f t="shared" si="0"/>
        <v>0</v>
      </c>
    </row>
    <row r="28" spans="4:19" x14ac:dyDescent="0.35">
      <c r="D28" s="36">
        <f t="shared" si="1"/>
        <v>0</v>
      </c>
      <c r="E28" s="5"/>
      <c r="F28" s="46">
        <f t="shared" si="2"/>
        <v>0</v>
      </c>
      <c r="G28" s="1"/>
      <c r="H28" s="39">
        <f t="shared" si="3"/>
        <v>0</v>
      </c>
      <c r="I28" s="5"/>
      <c r="J28" s="41">
        <f t="shared" si="4"/>
        <v>0</v>
      </c>
      <c r="K28" s="10"/>
      <c r="L28" s="41">
        <f t="shared" si="5"/>
        <v>0</v>
      </c>
      <c r="M28" s="5"/>
      <c r="N28" s="46">
        <f t="shared" si="6"/>
        <v>0</v>
      </c>
      <c r="O28" s="1"/>
      <c r="P28" s="39">
        <f t="shared" si="7"/>
        <v>0</v>
      </c>
      <c r="Q28" s="17"/>
      <c r="R28" s="16"/>
      <c r="S28" s="44">
        <f t="shared" si="0"/>
        <v>0</v>
      </c>
    </row>
    <row r="29" spans="4:19" x14ac:dyDescent="0.35">
      <c r="D29" s="36">
        <f t="shared" si="1"/>
        <v>0</v>
      </c>
      <c r="E29" s="5"/>
      <c r="F29" s="46">
        <f t="shared" si="2"/>
        <v>0</v>
      </c>
      <c r="G29" s="1"/>
      <c r="H29" s="39">
        <f t="shared" si="3"/>
        <v>0</v>
      </c>
      <c r="I29" s="5"/>
      <c r="J29" s="41">
        <f t="shared" si="4"/>
        <v>0</v>
      </c>
      <c r="K29" s="10"/>
      <c r="L29" s="41">
        <f t="shared" si="5"/>
        <v>0</v>
      </c>
      <c r="M29" s="5"/>
      <c r="N29" s="46">
        <f t="shared" si="6"/>
        <v>0</v>
      </c>
      <c r="O29" s="1"/>
      <c r="P29" s="39">
        <f t="shared" si="7"/>
        <v>0</v>
      </c>
      <c r="Q29" s="17"/>
      <c r="R29" s="16"/>
      <c r="S29" s="44">
        <f t="shared" si="0"/>
        <v>0</v>
      </c>
    </row>
    <row r="30" spans="4:19" x14ac:dyDescent="0.35">
      <c r="D30" s="36">
        <f t="shared" si="1"/>
        <v>0</v>
      </c>
      <c r="E30" s="5"/>
      <c r="F30" s="46">
        <f t="shared" si="2"/>
        <v>0</v>
      </c>
      <c r="G30" s="1"/>
      <c r="H30" s="39">
        <f t="shared" si="3"/>
        <v>0</v>
      </c>
      <c r="I30" s="5"/>
      <c r="J30" s="41">
        <f t="shared" si="4"/>
        <v>0</v>
      </c>
      <c r="K30" s="10"/>
      <c r="L30" s="41">
        <f t="shared" si="5"/>
        <v>0</v>
      </c>
      <c r="M30" s="5"/>
      <c r="N30" s="46">
        <f t="shared" si="6"/>
        <v>0</v>
      </c>
      <c r="O30" s="1"/>
      <c r="P30" s="39">
        <f t="shared" si="7"/>
        <v>0</v>
      </c>
      <c r="Q30" s="17"/>
      <c r="R30" s="16"/>
      <c r="S30" s="44">
        <f t="shared" si="0"/>
        <v>0</v>
      </c>
    </row>
    <row r="31" spans="4:19" x14ac:dyDescent="0.35">
      <c r="D31" s="36">
        <f t="shared" si="1"/>
        <v>0</v>
      </c>
      <c r="E31" s="5"/>
      <c r="F31" s="46">
        <f t="shared" si="2"/>
        <v>0</v>
      </c>
      <c r="G31" s="1"/>
      <c r="H31" s="39">
        <f t="shared" si="3"/>
        <v>0</v>
      </c>
      <c r="I31" s="5"/>
      <c r="J31" s="41">
        <f t="shared" si="4"/>
        <v>0</v>
      </c>
      <c r="K31" s="10"/>
      <c r="L31" s="41">
        <f t="shared" si="5"/>
        <v>0</v>
      </c>
      <c r="M31" s="5"/>
      <c r="N31" s="46">
        <f t="shared" si="6"/>
        <v>0</v>
      </c>
      <c r="O31" s="1"/>
      <c r="P31" s="39">
        <f t="shared" si="7"/>
        <v>0</v>
      </c>
      <c r="Q31" s="17"/>
      <c r="R31" s="16"/>
      <c r="S31" s="44">
        <f t="shared" si="0"/>
        <v>0</v>
      </c>
    </row>
    <row r="32" spans="4:19" x14ac:dyDescent="0.35">
      <c r="D32" s="36">
        <f t="shared" si="1"/>
        <v>0</v>
      </c>
      <c r="E32" s="5"/>
      <c r="F32" s="46">
        <f t="shared" si="2"/>
        <v>0</v>
      </c>
      <c r="G32" s="1"/>
      <c r="H32" s="39">
        <f t="shared" si="3"/>
        <v>0</v>
      </c>
      <c r="I32" s="5"/>
      <c r="J32" s="41">
        <f t="shared" si="4"/>
        <v>0</v>
      </c>
      <c r="K32" s="10"/>
      <c r="L32" s="41">
        <f t="shared" si="5"/>
        <v>0</v>
      </c>
      <c r="M32" s="5"/>
      <c r="N32" s="46">
        <f t="shared" si="6"/>
        <v>0</v>
      </c>
      <c r="O32" s="1"/>
      <c r="P32" s="39">
        <f t="shared" si="7"/>
        <v>0</v>
      </c>
      <c r="Q32" s="17"/>
      <c r="R32" s="16"/>
      <c r="S32" s="44">
        <f t="shared" si="0"/>
        <v>0</v>
      </c>
    </row>
    <row r="33" spans="1:19" x14ac:dyDescent="0.35">
      <c r="D33" s="36">
        <f t="shared" si="1"/>
        <v>0</v>
      </c>
      <c r="E33" s="5"/>
      <c r="F33" s="46">
        <f t="shared" si="2"/>
        <v>0</v>
      </c>
      <c r="G33" s="1"/>
      <c r="H33" s="39">
        <f t="shared" si="3"/>
        <v>0</v>
      </c>
      <c r="I33" s="5"/>
      <c r="J33" s="41">
        <f t="shared" si="4"/>
        <v>0</v>
      </c>
      <c r="K33" s="10"/>
      <c r="L33" s="41">
        <f t="shared" si="5"/>
        <v>0</v>
      </c>
      <c r="M33" s="5"/>
      <c r="N33" s="46">
        <f t="shared" si="6"/>
        <v>0</v>
      </c>
      <c r="O33" s="1"/>
      <c r="P33" s="39">
        <f t="shared" si="7"/>
        <v>0</v>
      </c>
      <c r="Q33" s="17"/>
      <c r="R33" s="16"/>
      <c r="S33" s="44">
        <f t="shared" si="0"/>
        <v>0</v>
      </c>
    </row>
    <row r="34" spans="1:19" x14ac:dyDescent="0.35">
      <c r="D34" s="36">
        <f t="shared" si="1"/>
        <v>0</v>
      </c>
      <c r="E34" s="5"/>
      <c r="F34" s="46">
        <f t="shared" si="2"/>
        <v>0</v>
      </c>
      <c r="G34" s="1"/>
      <c r="H34" s="39">
        <f t="shared" si="3"/>
        <v>0</v>
      </c>
      <c r="I34" s="5"/>
      <c r="J34" s="41">
        <f t="shared" si="4"/>
        <v>0</v>
      </c>
      <c r="K34" s="10"/>
      <c r="L34" s="41">
        <f t="shared" si="5"/>
        <v>0</v>
      </c>
      <c r="M34" s="5"/>
      <c r="N34" s="46">
        <f t="shared" si="6"/>
        <v>0</v>
      </c>
      <c r="O34" s="1"/>
      <c r="P34" s="39">
        <f t="shared" si="7"/>
        <v>0</v>
      </c>
      <c r="Q34" s="17"/>
      <c r="R34" s="16"/>
      <c r="S34" s="44">
        <f t="shared" si="0"/>
        <v>0</v>
      </c>
    </row>
    <row r="35" spans="1:19" x14ac:dyDescent="0.35">
      <c r="D35" s="36">
        <f t="shared" si="1"/>
        <v>0</v>
      </c>
      <c r="E35" s="5"/>
      <c r="F35" s="46">
        <f t="shared" si="2"/>
        <v>0</v>
      </c>
      <c r="G35" s="1"/>
      <c r="H35" s="39">
        <f t="shared" si="3"/>
        <v>0</v>
      </c>
      <c r="I35" s="5"/>
      <c r="J35" s="41">
        <f t="shared" si="4"/>
        <v>0</v>
      </c>
      <c r="K35" s="10"/>
      <c r="L35" s="41">
        <f t="shared" si="5"/>
        <v>0</v>
      </c>
      <c r="M35" s="5"/>
      <c r="N35" s="46">
        <f t="shared" si="6"/>
        <v>0</v>
      </c>
      <c r="O35" s="1"/>
      <c r="P35" s="39">
        <f t="shared" si="7"/>
        <v>0</v>
      </c>
      <c r="Q35" s="17"/>
      <c r="R35" s="16"/>
      <c r="S35" s="44">
        <f t="shared" si="0"/>
        <v>0</v>
      </c>
    </row>
    <row r="36" spans="1:19" x14ac:dyDescent="0.35">
      <c r="D36" s="36">
        <f t="shared" si="1"/>
        <v>0</v>
      </c>
      <c r="E36" s="5"/>
      <c r="F36" s="46">
        <f t="shared" si="2"/>
        <v>0</v>
      </c>
      <c r="G36" s="1"/>
      <c r="H36" s="39">
        <f t="shared" si="3"/>
        <v>0</v>
      </c>
      <c r="I36" s="5"/>
      <c r="J36" s="41">
        <f t="shared" si="4"/>
        <v>0</v>
      </c>
      <c r="K36" s="10"/>
      <c r="L36" s="41">
        <f t="shared" si="5"/>
        <v>0</v>
      </c>
      <c r="M36" s="5"/>
      <c r="N36" s="46">
        <f t="shared" si="6"/>
        <v>0</v>
      </c>
      <c r="O36" s="1"/>
      <c r="P36" s="39">
        <f t="shared" si="7"/>
        <v>0</v>
      </c>
      <c r="Q36" s="17"/>
      <c r="R36" s="16"/>
      <c r="S36" s="44">
        <f t="shared" si="0"/>
        <v>0</v>
      </c>
    </row>
    <row r="37" spans="1:19" x14ac:dyDescent="0.35">
      <c r="D37" s="36">
        <f t="shared" si="1"/>
        <v>0</v>
      </c>
      <c r="E37" s="5"/>
      <c r="F37" s="46">
        <f t="shared" si="2"/>
        <v>0</v>
      </c>
      <c r="G37" s="1"/>
      <c r="H37" s="39">
        <f t="shared" si="3"/>
        <v>0</v>
      </c>
      <c r="I37" s="5"/>
      <c r="J37" s="41">
        <f t="shared" si="4"/>
        <v>0</v>
      </c>
      <c r="K37" s="10"/>
      <c r="L37" s="41">
        <f t="shared" si="5"/>
        <v>0</v>
      </c>
      <c r="M37" s="5"/>
      <c r="N37" s="46">
        <f t="shared" si="6"/>
        <v>0</v>
      </c>
      <c r="O37" s="1"/>
      <c r="P37" s="39">
        <f t="shared" si="7"/>
        <v>0</v>
      </c>
      <c r="Q37" s="17"/>
      <c r="R37" s="16"/>
      <c r="S37" s="44">
        <f t="shared" si="0"/>
        <v>0</v>
      </c>
    </row>
    <row r="38" spans="1:19" x14ac:dyDescent="0.35">
      <c r="D38" s="36">
        <f t="shared" si="1"/>
        <v>0</v>
      </c>
      <c r="E38" s="5"/>
      <c r="F38" s="46">
        <f t="shared" si="2"/>
        <v>0</v>
      </c>
      <c r="G38" s="1"/>
      <c r="H38" s="39">
        <f t="shared" si="3"/>
        <v>0</v>
      </c>
      <c r="I38" s="5"/>
      <c r="J38" s="41">
        <f t="shared" si="4"/>
        <v>0</v>
      </c>
      <c r="K38" s="10"/>
      <c r="L38" s="41">
        <f t="shared" si="5"/>
        <v>0</v>
      </c>
      <c r="M38" s="5"/>
      <c r="N38" s="46">
        <f t="shared" si="6"/>
        <v>0</v>
      </c>
      <c r="O38" s="1"/>
      <c r="P38" s="39">
        <f t="shared" si="7"/>
        <v>0</v>
      </c>
      <c r="Q38" s="17"/>
      <c r="R38" s="16"/>
      <c r="S38" s="44">
        <f t="shared" si="0"/>
        <v>0</v>
      </c>
    </row>
    <row r="39" spans="1:19" x14ac:dyDescent="0.35">
      <c r="D39" s="36">
        <f t="shared" si="1"/>
        <v>0</v>
      </c>
      <c r="E39" s="5"/>
      <c r="F39" s="46">
        <f t="shared" si="2"/>
        <v>0</v>
      </c>
      <c r="G39" s="1"/>
      <c r="H39" s="39">
        <f t="shared" si="3"/>
        <v>0</v>
      </c>
      <c r="I39" s="5"/>
      <c r="J39" s="41">
        <f t="shared" si="4"/>
        <v>0</v>
      </c>
      <c r="K39" s="10"/>
      <c r="L39" s="41">
        <f t="shared" si="5"/>
        <v>0</v>
      </c>
      <c r="M39" s="5"/>
      <c r="N39" s="46">
        <f t="shared" si="6"/>
        <v>0</v>
      </c>
      <c r="O39" s="1"/>
      <c r="P39" s="39">
        <f t="shared" si="7"/>
        <v>0</v>
      </c>
      <c r="Q39" s="17"/>
      <c r="R39" s="16"/>
      <c r="S39" s="44">
        <f t="shared" si="0"/>
        <v>0</v>
      </c>
    </row>
    <row r="40" spans="1:19" x14ac:dyDescent="0.35">
      <c r="A40" s="13"/>
      <c r="B40" s="15"/>
      <c r="C40" s="14"/>
      <c r="D40" s="47">
        <f t="shared" si="1"/>
        <v>0</v>
      </c>
      <c r="E40" s="5"/>
      <c r="F40" s="46">
        <f t="shared" si="2"/>
        <v>0</v>
      </c>
      <c r="G40" s="1"/>
      <c r="H40" s="39">
        <f t="shared" si="3"/>
        <v>0</v>
      </c>
      <c r="I40" s="5"/>
      <c r="J40" s="41">
        <f t="shared" si="4"/>
        <v>0</v>
      </c>
      <c r="K40" s="10"/>
      <c r="L40" s="41">
        <f t="shared" si="5"/>
        <v>0</v>
      </c>
      <c r="M40" s="5"/>
      <c r="N40" s="46">
        <f t="shared" si="6"/>
        <v>0</v>
      </c>
      <c r="O40" s="1"/>
      <c r="P40" s="39">
        <f t="shared" si="7"/>
        <v>0</v>
      </c>
      <c r="Q40" s="17"/>
      <c r="R40" s="16"/>
      <c r="S40" s="44">
        <f t="shared" si="0"/>
        <v>0</v>
      </c>
    </row>
  </sheetData>
  <mergeCells count="8">
    <mergeCell ref="R4:S4"/>
    <mergeCell ref="A1:S1"/>
    <mergeCell ref="E4:F4"/>
    <mergeCell ref="O4:P4"/>
    <mergeCell ref="G4:H4"/>
    <mergeCell ref="M4:N4"/>
    <mergeCell ref="K4:L4"/>
    <mergeCell ref="I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D3340-9D48-4978-8D02-14BBA0A217D1}">
  <dimension ref="A1:T40"/>
  <sheetViews>
    <sheetView topLeftCell="C1" workbookViewId="0">
      <selection activeCell="C38" sqref="C38"/>
    </sheetView>
  </sheetViews>
  <sheetFormatPr defaultColWidth="9.1796875" defaultRowHeight="14.5" x14ac:dyDescent="0.35"/>
  <cols>
    <col min="1" max="1" width="28.1796875" style="2" bestFit="1" customWidth="1"/>
    <col min="2" max="2" width="5" style="3" bestFit="1" customWidth="1"/>
    <col min="3" max="3" width="20.453125" style="2" bestFit="1" customWidth="1"/>
    <col min="4" max="4" width="10.1796875" style="21" customWidth="1"/>
    <col min="5" max="5" width="9.1796875" style="7"/>
    <col min="6" max="10" width="9.1796875" style="6"/>
    <col min="11" max="11" width="9.1796875" style="9"/>
    <col min="12" max="12" width="9.1796875" style="6"/>
    <col min="13" max="13" width="9.1796875" style="9"/>
    <col min="14" max="14" width="9.1796875" style="6"/>
    <col min="15" max="15" width="9.1796875" style="9"/>
    <col min="16" max="16" width="9.1796875" style="6"/>
    <col min="17" max="17" width="4" style="8" bestFit="1" customWidth="1"/>
    <col min="18" max="18" width="7" style="11" customWidth="1"/>
    <col min="19" max="20" width="9.1796875" style="6"/>
    <col min="21" max="16384" width="9.1796875" style="2"/>
  </cols>
  <sheetData>
    <row r="1" spans="1:20" ht="18.5" x14ac:dyDescent="0.4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4" spans="1:20" s="20" customFormat="1" ht="15.5" x14ac:dyDescent="0.35">
      <c r="B4" s="23"/>
      <c r="D4" s="18" t="s">
        <v>14</v>
      </c>
      <c r="E4" s="51" t="s">
        <v>15</v>
      </c>
      <c r="F4" s="51"/>
      <c r="G4" s="51" t="s">
        <v>16</v>
      </c>
      <c r="H4" s="51"/>
      <c r="I4" s="51" t="s">
        <v>4</v>
      </c>
      <c r="J4" s="51"/>
      <c r="K4" s="51" t="s">
        <v>1</v>
      </c>
      <c r="L4" s="51"/>
      <c r="M4" s="51" t="s">
        <v>2</v>
      </c>
      <c r="N4" s="51"/>
      <c r="O4" s="51" t="s">
        <v>17</v>
      </c>
      <c r="P4" s="51"/>
      <c r="Q4" s="19"/>
      <c r="R4" s="51" t="s">
        <v>20</v>
      </c>
      <c r="S4" s="51"/>
      <c r="T4" s="22"/>
    </row>
    <row r="5" spans="1:20" s="28" customFormat="1" ht="13" x14ac:dyDescent="0.3">
      <c r="A5" s="31" t="s">
        <v>6</v>
      </c>
      <c r="B5" s="32" t="s">
        <v>7</v>
      </c>
      <c r="C5" s="31" t="s">
        <v>8</v>
      </c>
      <c r="D5" s="33"/>
      <c r="E5" s="34" t="s">
        <v>9</v>
      </c>
      <c r="F5" s="34" t="s">
        <v>10</v>
      </c>
      <c r="G5" s="34" t="s">
        <v>11</v>
      </c>
      <c r="H5" s="34" t="s">
        <v>10</v>
      </c>
      <c r="I5" s="34" t="s">
        <v>11</v>
      </c>
      <c r="J5" s="34" t="s">
        <v>10</v>
      </c>
      <c r="K5" s="34" t="s">
        <v>9</v>
      </c>
      <c r="L5" s="34" t="s">
        <v>10</v>
      </c>
      <c r="M5" s="34" t="s">
        <v>11</v>
      </c>
      <c r="N5" s="34" t="s">
        <v>10</v>
      </c>
      <c r="O5" s="34" t="s">
        <v>12</v>
      </c>
      <c r="P5" s="34" t="s">
        <v>10</v>
      </c>
      <c r="Q5" s="35" t="s">
        <v>13</v>
      </c>
      <c r="R5" s="34" t="s">
        <v>9</v>
      </c>
      <c r="S5" s="34" t="s">
        <v>10</v>
      </c>
      <c r="T5" s="29"/>
    </row>
    <row r="6" spans="1:20" x14ac:dyDescent="0.35">
      <c r="D6" s="36">
        <f>F6++H6+J6+L6+N6+P6+S6</f>
        <v>4609</v>
      </c>
      <c r="E6" s="4">
        <v>8.11</v>
      </c>
      <c r="F6" s="46">
        <f>IF(AND(E6&gt;0,E6&lt;11.5),INT(58.015*POWER(ABS(E6-11.5),1.81)),0)</f>
        <v>528</v>
      </c>
      <c r="G6" s="24">
        <v>318</v>
      </c>
      <c r="H6" s="39">
        <f>IF(G6&gt;100,INT(0.2797*POWER(ABS(G6-100),1.35)),0)</f>
        <v>401</v>
      </c>
      <c r="I6" s="24">
        <v>632</v>
      </c>
      <c r="J6" s="39">
        <f>IF(I6&gt;220,INT(0.14354*POWER(ABS(I6-220),1.4)),0)</f>
        <v>657</v>
      </c>
      <c r="K6" s="4">
        <v>9</v>
      </c>
      <c r="L6" s="46">
        <f>IF(AND(K6&gt;0,K6&lt;15.5),INT(20.5173*POWER(ABS(K6-15.5),1.92)),0)</f>
        <v>746</v>
      </c>
      <c r="M6" s="25">
        <v>175</v>
      </c>
      <c r="N6" s="41">
        <f>IF(M6&gt;75,INT(0.8465*POWER(ABS(M6-75),1.42)),0)</f>
        <v>585</v>
      </c>
      <c r="O6" s="4">
        <v>10.37</v>
      </c>
      <c r="P6" s="41">
        <f>IF(O6&gt;1.5,INT(51.39*POWER(ABS(O6-1.5),1.05)),0)</f>
        <v>508</v>
      </c>
      <c r="Q6" s="26">
        <v>2</v>
      </c>
      <c r="R6" s="27">
        <v>14</v>
      </c>
      <c r="S6" s="44">
        <f>IF(AND((60*Q7+R7)&gt;0,(60*Q7+R7)&lt;305.5),INT(0.08713*POWER(ABS(60*Q6+R6-305.5),1.85)),0)</f>
        <v>1184</v>
      </c>
    </row>
    <row r="7" spans="1:20" x14ac:dyDescent="0.35">
      <c r="D7" s="36">
        <f t="shared" ref="D7:D39" si="0">F7++H7+J7+L7+N7+P7+S7</f>
        <v>5111</v>
      </c>
      <c r="E7" s="5">
        <v>7.48</v>
      </c>
      <c r="F7" s="46">
        <f t="shared" ref="F7:F40" si="1">IF(AND(E7&gt;0,E7&lt;11.5),INT(58.015*POWER(ABS(E7-11.5),1.81)),0)</f>
        <v>719</v>
      </c>
      <c r="G7" s="1">
        <v>408</v>
      </c>
      <c r="H7" s="39">
        <f t="shared" ref="H7:H40" si="2">IF(G7&gt;100,INT(0.2797*POWER(ABS(G7-100),1.35)),0)</f>
        <v>640</v>
      </c>
      <c r="I7" s="1">
        <v>684</v>
      </c>
      <c r="J7" s="39">
        <f t="shared" ref="J7:J40" si="3">IF(I7&gt;220,INT(0.14354*POWER(ABS(I7-220),1.4)),0)</f>
        <v>776</v>
      </c>
      <c r="K7" s="5">
        <v>8.3800000000000008</v>
      </c>
      <c r="L7" s="46">
        <f t="shared" ref="L7:L40" si="4">IF(AND(K7&gt;0,K7&lt;15.5),INT(20.5173*POWER(ABS(K7-15.5),1.92)),0)</f>
        <v>888</v>
      </c>
      <c r="M7" s="10">
        <v>187</v>
      </c>
      <c r="N7" s="41">
        <f t="shared" ref="N7:N40" si="5">IF(M7&gt;75,INT(0.8465*POWER(ABS(M7-75),1.42)),0)</f>
        <v>687</v>
      </c>
      <c r="O7" s="5">
        <v>9.27</v>
      </c>
      <c r="P7" s="41">
        <f t="shared" ref="P7:P40" si="6">IF(O7&gt;1.5,INT(51.39*POWER(ABS(O7-1.5),1.05)),0)</f>
        <v>442</v>
      </c>
      <c r="Q7" s="17">
        <v>2</v>
      </c>
      <c r="R7" s="16">
        <v>32.43</v>
      </c>
      <c r="S7" s="44">
        <f t="shared" ref="S7" si="7">IF(AND((60*Q8+R8)&gt;0,(60*Q8+R8)&lt;305.5),INT(0.08713*POWER(ABS(60*Q7+R7-305.5),1.85)),0)</f>
        <v>959</v>
      </c>
    </row>
    <row r="8" spans="1:20" x14ac:dyDescent="0.35">
      <c r="D8" s="36">
        <f t="shared" si="0"/>
        <v>5024</v>
      </c>
      <c r="E8" s="5">
        <v>7.04</v>
      </c>
      <c r="F8" s="46">
        <f t="shared" si="1"/>
        <v>868</v>
      </c>
      <c r="G8" s="1">
        <v>458</v>
      </c>
      <c r="H8" s="39">
        <f t="shared" si="2"/>
        <v>784</v>
      </c>
      <c r="I8" s="1">
        <v>569</v>
      </c>
      <c r="J8" s="39">
        <f t="shared" si="3"/>
        <v>521</v>
      </c>
      <c r="K8" s="5">
        <v>8.17</v>
      </c>
      <c r="L8" s="46">
        <f t="shared" si="4"/>
        <v>939</v>
      </c>
      <c r="M8" s="10">
        <v>148</v>
      </c>
      <c r="N8" s="41">
        <f t="shared" si="5"/>
        <v>374</v>
      </c>
      <c r="O8" s="5">
        <v>15.02</v>
      </c>
      <c r="P8" s="41">
        <f t="shared" si="6"/>
        <v>791</v>
      </c>
      <c r="Q8" s="17">
        <v>2</v>
      </c>
      <c r="R8" s="16">
        <v>51.77</v>
      </c>
      <c r="S8" s="44">
        <f>IF(AND((60*Q8+R8)&gt;0,(60*Q8+R8)&lt;305.5),INT(0.08713*POWER(ABS(60*Q8+R8-305.5),1.85)),0)</f>
        <v>747</v>
      </c>
    </row>
    <row r="9" spans="1:20" x14ac:dyDescent="0.35">
      <c r="D9" s="36">
        <f t="shared" si="0"/>
        <v>0</v>
      </c>
      <c r="E9" s="5"/>
      <c r="F9" s="46">
        <f t="shared" si="1"/>
        <v>0</v>
      </c>
      <c r="G9" s="1"/>
      <c r="H9" s="39">
        <f t="shared" si="2"/>
        <v>0</v>
      </c>
      <c r="I9" s="1"/>
      <c r="J9" s="39">
        <f t="shared" si="3"/>
        <v>0</v>
      </c>
      <c r="K9" s="5"/>
      <c r="L9" s="46">
        <f t="shared" si="4"/>
        <v>0</v>
      </c>
      <c r="M9" s="10"/>
      <c r="N9" s="41">
        <f t="shared" si="5"/>
        <v>0</v>
      </c>
      <c r="O9" s="5"/>
      <c r="P9" s="41">
        <f t="shared" si="6"/>
        <v>0</v>
      </c>
      <c r="Q9" s="17"/>
      <c r="R9" s="16"/>
      <c r="S9" s="44">
        <f>IF(AND((60*Q9+R9)&gt;0,(60*Q9+R9)&lt;305.5),INT(0.08713*POWER(ABS(60*Q9+R9-305.5),1.85)),0)</f>
        <v>0</v>
      </c>
    </row>
    <row r="10" spans="1:20" x14ac:dyDescent="0.35">
      <c r="D10" s="36">
        <f t="shared" si="0"/>
        <v>0</v>
      </c>
      <c r="E10" s="5"/>
      <c r="F10" s="46">
        <f t="shared" si="1"/>
        <v>0</v>
      </c>
      <c r="G10" s="1"/>
      <c r="H10" s="39">
        <f t="shared" si="2"/>
        <v>0</v>
      </c>
      <c r="I10" s="1"/>
      <c r="J10" s="39">
        <f t="shared" si="3"/>
        <v>0</v>
      </c>
      <c r="K10" s="5"/>
      <c r="L10" s="46">
        <f t="shared" si="4"/>
        <v>0</v>
      </c>
      <c r="M10" s="10"/>
      <c r="N10" s="41">
        <f t="shared" si="5"/>
        <v>0</v>
      </c>
      <c r="O10" s="5"/>
      <c r="P10" s="41">
        <f t="shared" si="6"/>
        <v>0</v>
      </c>
      <c r="Q10" s="17"/>
      <c r="R10" s="16"/>
      <c r="S10" s="44">
        <f t="shared" ref="S10:S40" si="8">IF(AND((60*Q10+R10)&gt;0,(60*Q10+R10)&lt;305.5),INT(0.08713*POWER(ABS(60*Q10+R10-305.5),1.85)),0)</f>
        <v>0</v>
      </c>
    </row>
    <row r="11" spans="1:20" x14ac:dyDescent="0.35">
      <c r="D11" s="36">
        <f t="shared" si="0"/>
        <v>0</v>
      </c>
      <c r="E11" s="5"/>
      <c r="F11" s="46">
        <f t="shared" si="1"/>
        <v>0</v>
      </c>
      <c r="G11" s="1"/>
      <c r="H11" s="39">
        <f t="shared" si="2"/>
        <v>0</v>
      </c>
      <c r="I11" s="1"/>
      <c r="J11" s="39">
        <f t="shared" si="3"/>
        <v>0</v>
      </c>
      <c r="K11" s="5"/>
      <c r="L11" s="46">
        <f t="shared" si="4"/>
        <v>0</v>
      </c>
      <c r="M11" s="10"/>
      <c r="N11" s="41">
        <f t="shared" si="5"/>
        <v>0</v>
      </c>
      <c r="O11" s="5"/>
      <c r="P11" s="41">
        <f t="shared" si="6"/>
        <v>0</v>
      </c>
      <c r="Q11" s="17"/>
      <c r="R11" s="16"/>
      <c r="S11" s="44">
        <f t="shared" si="8"/>
        <v>0</v>
      </c>
    </row>
    <row r="12" spans="1:20" x14ac:dyDescent="0.35">
      <c r="D12" s="36">
        <f t="shared" si="0"/>
        <v>0</v>
      </c>
      <c r="E12" s="5"/>
      <c r="F12" s="46">
        <f t="shared" si="1"/>
        <v>0</v>
      </c>
      <c r="G12" s="1"/>
      <c r="H12" s="39">
        <f t="shared" si="2"/>
        <v>0</v>
      </c>
      <c r="I12" s="1"/>
      <c r="J12" s="39">
        <f t="shared" si="3"/>
        <v>0</v>
      </c>
      <c r="K12" s="5"/>
      <c r="L12" s="46">
        <f t="shared" si="4"/>
        <v>0</v>
      </c>
      <c r="M12" s="10"/>
      <c r="N12" s="41">
        <f t="shared" si="5"/>
        <v>0</v>
      </c>
      <c r="O12" s="5"/>
      <c r="P12" s="41">
        <f t="shared" si="6"/>
        <v>0</v>
      </c>
      <c r="Q12" s="17"/>
      <c r="R12" s="16"/>
      <c r="S12" s="44">
        <f t="shared" si="8"/>
        <v>0</v>
      </c>
    </row>
    <row r="13" spans="1:20" x14ac:dyDescent="0.35">
      <c r="D13" s="36">
        <f t="shared" si="0"/>
        <v>0</v>
      </c>
      <c r="E13" s="5"/>
      <c r="F13" s="46">
        <f t="shared" si="1"/>
        <v>0</v>
      </c>
      <c r="G13" s="1"/>
      <c r="H13" s="39">
        <f t="shared" si="2"/>
        <v>0</v>
      </c>
      <c r="I13" s="1"/>
      <c r="J13" s="39">
        <f t="shared" si="3"/>
        <v>0</v>
      </c>
      <c r="K13" s="5"/>
      <c r="L13" s="46">
        <f t="shared" si="4"/>
        <v>0</v>
      </c>
      <c r="M13" s="10"/>
      <c r="N13" s="41">
        <f t="shared" si="5"/>
        <v>0</v>
      </c>
      <c r="O13" s="5"/>
      <c r="P13" s="41">
        <f t="shared" si="6"/>
        <v>0</v>
      </c>
      <c r="Q13" s="17"/>
      <c r="R13" s="16"/>
      <c r="S13" s="44">
        <f t="shared" si="8"/>
        <v>0</v>
      </c>
    </row>
    <row r="14" spans="1:20" x14ac:dyDescent="0.35">
      <c r="D14" s="36">
        <f t="shared" si="0"/>
        <v>0</v>
      </c>
      <c r="E14" s="5"/>
      <c r="F14" s="46">
        <f t="shared" si="1"/>
        <v>0</v>
      </c>
      <c r="G14" s="1"/>
      <c r="H14" s="39">
        <f t="shared" si="2"/>
        <v>0</v>
      </c>
      <c r="I14" s="1"/>
      <c r="J14" s="39">
        <f t="shared" si="3"/>
        <v>0</v>
      </c>
      <c r="K14" s="5"/>
      <c r="L14" s="46">
        <f t="shared" si="4"/>
        <v>0</v>
      </c>
      <c r="M14" s="10"/>
      <c r="N14" s="41">
        <f t="shared" si="5"/>
        <v>0</v>
      </c>
      <c r="O14" s="5"/>
      <c r="P14" s="41">
        <f t="shared" si="6"/>
        <v>0</v>
      </c>
      <c r="Q14" s="17"/>
      <c r="R14" s="16"/>
      <c r="S14" s="44">
        <f t="shared" si="8"/>
        <v>0</v>
      </c>
    </row>
    <row r="15" spans="1:20" x14ac:dyDescent="0.35">
      <c r="D15" s="36">
        <f t="shared" si="0"/>
        <v>0</v>
      </c>
      <c r="E15" s="5"/>
      <c r="F15" s="46">
        <f t="shared" si="1"/>
        <v>0</v>
      </c>
      <c r="G15" s="1"/>
      <c r="H15" s="39">
        <f t="shared" si="2"/>
        <v>0</v>
      </c>
      <c r="I15" s="1"/>
      <c r="J15" s="39">
        <f t="shared" si="3"/>
        <v>0</v>
      </c>
      <c r="K15" s="5"/>
      <c r="L15" s="46">
        <f t="shared" si="4"/>
        <v>0</v>
      </c>
      <c r="M15" s="10"/>
      <c r="N15" s="41">
        <f t="shared" si="5"/>
        <v>0</v>
      </c>
      <c r="O15" s="5"/>
      <c r="P15" s="41">
        <f t="shared" si="6"/>
        <v>0</v>
      </c>
      <c r="Q15" s="17"/>
      <c r="R15" s="16"/>
      <c r="S15" s="44">
        <f t="shared" si="8"/>
        <v>0</v>
      </c>
    </row>
    <row r="16" spans="1:20" x14ac:dyDescent="0.35">
      <c r="D16" s="36">
        <f t="shared" si="0"/>
        <v>0</v>
      </c>
      <c r="E16" s="5"/>
      <c r="F16" s="46">
        <f t="shared" si="1"/>
        <v>0</v>
      </c>
      <c r="G16" s="1"/>
      <c r="H16" s="39">
        <f t="shared" si="2"/>
        <v>0</v>
      </c>
      <c r="I16" s="1"/>
      <c r="J16" s="39">
        <f t="shared" si="3"/>
        <v>0</v>
      </c>
      <c r="K16" s="5"/>
      <c r="L16" s="46">
        <f t="shared" si="4"/>
        <v>0</v>
      </c>
      <c r="M16" s="10"/>
      <c r="N16" s="41">
        <f t="shared" si="5"/>
        <v>0</v>
      </c>
      <c r="O16" s="5"/>
      <c r="P16" s="41">
        <f t="shared" si="6"/>
        <v>0</v>
      </c>
      <c r="Q16" s="17"/>
      <c r="R16" s="16"/>
      <c r="S16" s="44">
        <f t="shared" si="8"/>
        <v>0</v>
      </c>
    </row>
    <row r="17" spans="4:19" x14ac:dyDescent="0.35">
      <c r="D17" s="36">
        <f t="shared" si="0"/>
        <v>0</v>
      </c>
      <c r="E17" s="5"/>
      <c r="F17" s="46">
        <f t="shared" si="1"/>
        <v>0</v>
      </c>
      <c r="G17" s="1"/>
      <c r="H17" s="39">
        <f t="shared" si="2"/>
        <v>0</v>
      </c>
      <c r="I17" s="1"/>
      <c r="J17" s="39">
        <f t="shared" si="3"/>
        <v>0</v>
      </c>
      <c r="K17" s="5"/>
      <c r="L17" s="46">
        <f t="shared" si="4"/>
        <v>0</v>
      </c>
      <c r="M17" s="10"/>
      <c r="N17" s="41">
        <f t="shared" si="5"/>
        <v>0</v>
      </c>
      <c r="O17" s="5"/>
      <c r="P17" s="41">
        <f t="shared" si="6"/>
        <v>0</v>
      </c>
      <c r="Q17" s="17"/>
      <c r="R17" s="16"/>
      <c r="S17" s="44">
        <f t="shared" si="8"/>
        <v>0</v>
      </c>
    </row>
    <row r="18" spans="4:19" x14ac:dyDescent="0.35">
      <c r="D18" s="36">
        <f t="shared" si="0"/>
        <v>0</v>
      </c>
      <c r="E18" s="5"/>
      <c r="F18" s="46">
        <f t="shared" si="1"/>
        <v>0</v>
      </c>
      <c r="G18" s="1"/>
      <c r="H18" s="39">
        <f t="shared" si="2"/>
        <v>0</v>
      </c>
      <c r="I18" s="1"/>
      <c r="J18" s="39">
        <f t="shared" si="3"/>
        <v>0</v>
      </c>
      <c r="K18" s="5"/>
      <c r="L18" s="46">
        <f t="shared" si="4"/>
        <v>0</v>
      </c>
      <c r="M18" s="10"/>
      <c r="N18" s="41">
        <f t="shared" si="5"/>
        <v>0</v>
      </c>
      <c r="O18" s="5"/>
      <c r="P18" s="41">
        <f t="shared" si="6"/>
        <v>0</v>
      </c>
      <c r="Q18" s="17"/>
      <c r="R18" s="16"/>
      <c r="S18" s="44">
        <f t="shared" si="8"/>
        <v>0</v>
      </c>
    </row>
    <row r="19" spans="4:19" x14ac:dyDescent="0.35">
      <c r="D19" s="36">
        <f t="shared" si="0"/>
        <v>0</v>
      </c>
      <c r="E19" s="5"/>
      <c r="F19" s="46">
        <f t="shared" si="1"/>
        <v>0</v>
      </c>
      <c r="G19" s="1"/>
      <c r="H19" s="39">
        <f t="shared" si="2"/>
        <v>0</v>
      </c>
      <c r="I19" s="1"/>
      <c r="J19" s="39">
        <f t="shared" si="3"/>
        <v>0</v>
      </c>
      <c r="K19" s="5"/>
      <c r="L19" s="46">
        <f t="shared" si="4"/>
        <v>0</v>
      </c>
      <c r="M19" s="10"/>
      <c r="N19" s="41">
        <f t="shared" si="5"/>
        <v>0</v>
      </c>
      <c r="O19" s="5"/>
      <c r="P19" s="41">
        <f t="shared" si="6"/>
        <v>0</v>
      </c>
      <c r="Q19" s="17"/>
      <c r="R19" s="16"/>
      <c r="S19" s="44">
        <f t="shared" si="8"/>
        <v>0</v>
      </c>
    </row>
    <row r="20" spans="4:19" x14ac:dyDescent="0.35">
      <c r="D20" s="36">
        <f t="shared" si="0"/>
        <v>0</v>
      </c>
      <c r="E20" s="5"/>
      <c r="F20" s="46">
        <f t="shared" si="1"/>
        <v>0</v>
      </c>
      <c r="G20" s="1"/>
      <c r="H20" s="39">
        <f t="shared" si="2"/>
        <v>0</v>
      </c>
      <c r="I20" s="1"/>
      <c r="J20" s="39">
        <f t="shared" si="3"/>
        <v>0</v>
      </c>
      <c r="K20" s="5"/>
      <c r="L20" s="46">
        <f t="shared" si="4"/>
        <v>0</v>
      </c>
      <c r="M20" s="10"/>
      <c r="N20" s="41">
        <f t="shared" si="5"/>
        <v>0</v>
      </c>
      <c r="O20" s="5"/>
      <c r="P20" s="41">
        <f t="shared" si="6"/>
        <v>0</v>
      </c>
      <c r="Q20" s="17"/>
      <c r="R20" s="16"/>
      <c r="S20" s="44">
        <f t="shared" si="8"/>
        <v>0</v>
      </c>
    </row>
    <row r="21" spans="4:19" x14ac:dyDescent="0.35">
      <c r="D21" s="36">
        <f t="shared" si="0"/>
        <v>0</v>
      </c>
      <c r="E21" s="5"/>
      <c r="F21" s="46">
        <f t="shared" si="1"/>
        <v>0</v>
      </c>
      <c r="G21" s="1"/>
      <c r="H21" s="39">
        <f t="shared" si="2"/>
        <v>0</v>
      </c>
      <c r="I21" s="1"/>
      <c r="J21" s="39">
        <f t="shared" si="3"/>
        <v>0</v>
      </c>
      <c r="K21" s="5"/>
      <c r="L21" s="46">
        <f t="shared" si="4"/>
        <v>0</v>
      </c>
      <c r="M21" s="10"/>
      <c r="N21" s="41">
        <f t="shared" si="5"/>
        <v>0</v>
      </c>
      <c r="O21" s="5"/>
      <c r="P21" s="41">
        <f t="shared" si="6"/>
        <v>0</v>
      </c>
      <c r="Q21" s="17"/>
      <c r="R21" s="16"/>
      <c r="S21" s="44">
        <f t="shared" si="8"/>
        <v>0</v>
      </c>
    </row>
    <row r="22" spans="4:19" x14ac:dyDescent="0.35">
      <c r="D22" s="36">
        <f t="shared" si="0"/>
        <v>0</v>
      </c>
      <c r="E22" s="5"/>
      <c r="F22" s="46">
        <f t="shared" si="1"/>
        <v>0</v>
      </c>
      <c r="G22" s="1"/>
      <c r="H22" s="39">
        <f t="shared" si="2"/>
        <v>0</v>
      </c>
      <c r="I22" s="1"/>
      <c r="J22" s="39">
        <f t="shared" si="3"/>
        <v>0</v>
      </c>
      <c r="K22" s="5"/>
      <c r="L22" s="46">
        <f t="shared" si="4"/>
        <v>0</v>
      </c>
      <c r="M22" s="10"/>
      <c r="N22" s="41">
        <f t="shared" si="5"/>
        <v>0</v>
      </c>
      <c r="O22" s="5"/>
      <c r="P22" s="41">
        <f t="shared" si="6"/>
        <v>0</v>
      </c>
      <c r="Q22" s="17"/>
      <c r="R22" s="16"/>
      <c r="S22" s="44">
        <f t="shared" si="8"/>
        <v>0</v>
      </c>
    </row>
    <row r="23" spans="4:19" x14ac:dyDescent="0.35">
      <c r="D23" s="36">
        <f t="shared" si="0"/>
        <v>0</v>
      </c>
      <c r="E23" s="5"/>
      <c r="F23" s="46">
        <f t="shared" si="1"/>
        <v>0</v>
      </c>
      <c r="G23" s="1"/>
      <c r="H23" s="39">
        <f t="shared" si="2"/>
        <v>0</v>
      </c>
      <c r="I23" s="1"/>
      <c r="J23" s="39">
        <f t="shared" si="3"/>
        <v>0</v>
      </c>
      <c r="K23" s="5"/>
      <c r="L23" s="46">
        <f t="shared" si="4"/>
        <v>0</v>
      </c>
      <c r="M23" s="10"/>
      <c r="N23" s="41">
        <f t="shared" si="5"/>
        <v>0</v>
      </c>
      <c r="O23" s="5"/>
      <c r="P23" s="41">
        <f t="shared" si="6"/>
        <v>0</v>
      </c>
      <c r="Q23" s="17"/>
      <c r="R23" s="16"/>
      <c r="S23" s="44">
        <f t="shared" si="8"/>
        <v>0</v>
      </c>
    </row>
    <row r="24" spans="4:19" x14ac:dyDescent="0.35">
      <c r="D24" s="36">
        <f t="shared" si="0"/>
        <v>0</v>
      </c>
      <c r="E24" s="5"/>
      <c r="F24" s="46">
        <f t="shared" si="1"/>
        <v>0</v>
      </c>
      <c r="G24" s="1"/>
      <c r="H24" s="39">
        <f t="shared" si="2"/>
        <v>0</v>
      </c>
      <c r="I24" s="1"/>
      <c r="J24" s="39">
        <f t="shared" si="3"/>
        <v>0</v>
      </c>
      <c r="K24" s="5"/>
      <c r="L24" s="46">
        <f t="shared" si="4"/>
        <v>0</v>
      </c>
      <c r="M24" s="10"/>
      <c r="N24" s="41">
        <f t="shared" si="5"/>
        <v>0</v>
      </c>
      <c r="O24" s="5"/>
      <c r="P24" s="41">
        <f t="shared" si="6"/>
        <v>0</v>
      </c>
      <c r="Q24" s="17"/>
      <c r="R24" s="16"/>
      <c r="S24" s="44">
        <f t="shared" si="8"/>
        <v>0</v>
      </c>
    </row>
    <row r="25" spans="4:19" x14ac:dyDescent="0.35">
      <c r="D25" s="36">
        <f t="shared" si="0"/>
        <v>0</v>
      </c>
      <c r="E25" s="5"/>
      <c r="F25" s="46">
        <f t="shared" si="1"/>
        <v>0</v>
      </c>
      <c r="G25" s="1"/>
      <c r="H25" s="39">
        <f t="shared" si="2"/>
        <v>0</v>
      </c>
      <c r="I25" s="1"/>
      <c r="J25" s="39">
        <f t="shared" si="3"/>
        <v>0</v>
      </c>
      <c r="K25" s="5"/>
      <c r="L25" s="46">
        <f t="shared" si="4"/>
        <v>0</v>
      </c>
      <c r="M25" s="10"/>
      <c r="N25" s="41">
        <f t="shared" si="5"/>
        <v>0</v>
      </c>
      <c r="O25" s="5"/>
      <c r="P25" s="41">
        <f t="shared" si="6"/>
        <v>0</v>
      </c>
      <c r="Q25" s="17"/>
      <c r="R25" s="16"/>
      <c r="S25" s="44">
        <f t="shared" si="8"/>
        <v>0</v>
      </c>
    </row>
    <row r="26" spans="4:19" x14ac:dyDescent="0.35">
      <c r="D26" s="36">
        <f t="shared" si="0"/>
        <v>0</v>
      </c>
      <c r="E26" s="5"/>
      <c r="F26" s="46">
        <f t="shared" si="1"/>
        <v>0</v>
      </c>
      <c r="G26" s="1"/>
      <c r="H26" s="39">
        <f t="shared" si="2"/>
        <v>0</v>
      </c>
      <c r="I26" s="1"/>
      <c r="J26" s="39">
        <f t="shared" si="3"/>
        <v>0</v>
      </c>
      <c r="K26" s="5"/>
      <c r="L26" s="46">
        <f t="shared" si="4"/>
        <v>0</v>
      </c>
      <c r="M26" s="10"/>
      <c r="N26" s="41">
        <f t="shared" si="5"/>
        <v>0</v>
      </c>
      <c r="O26" s="5"/>
      <c r="P26" s="41">
        <f t="shared" si="6"/>
        <v>0</v>
      </c>
      <c r="Q26" s="17"/>
      <c r="R26" s="16"/>
      <c r="S26" s="44">
        <f t="shared" si="8"/>
        <v>0</v>
      </c>
    </row>
    <row r="27" spans="4:19" x14ac:dyDescent="0.35">
      <c r="D27" s="36">
        <f t="shared" si="0"/>
        <v>0</v>
      </c>
      <c r="E27" s="5"/>
      <c r="F27" s="46">
        <f t="shared" si="1"/>
        <v>0</v>
      </c>
      <c r="G27" s="1"/>
      <c r="H27" s="39">
        <f t="shared" si="2"/>
        <v>0</v>
      </c>
      <c r="I27" s="1"/>
      <c r="J27" s="39">
        <f t="shared" si="3"/>
        <v>0</v>
      </c>
      <c r="K27" s="5"/>
      <c r="L27" s="46">
        <f t="shared" si="4"/>
        <v>0</v>
      </c>
      <c r="M27" s="10"/>
      <c r="N27" s="41">
        <f t="shared" si="5"/>
        <v>0</v>
      </c>
      <c r="O27" s="5"/>
      <c r="P27" s="41">
        <f t="shared" si="6"/>
        <v>0</v>
      </c>
      <c r="Q27" s="17"/>
      <c r="R27" s="16"/>
      <c r="S27" s="44">
        <f t="shared" si="8"/>
        <v>0</v>
      </c>
    </row>
    <row r="28" spans="4:19" x14ac:dyDescent="0.35">
      <c r="D28" s="36">
        <f t="shared" si="0"/>
        <v>0</v>
      </c>
      <c r="E28" s="5"/>
      <c r="F28" s="46">
        <f t="shared" si="1"/>
        <v>0</v>
      </c>
      <c r="G28" s="1"/>
      <c r="H28" s="39">
        <f t="shared" si="2"/>
        <v>0</v>
      </c>
      <c r="I28" s="1"/>
      <c r="J28" s="39">
        <f t="shared" si="3"/>
        <v>0</v>
      </c>
      <c r="K28" s="5"/>
      <c r="L28" s="46">
        <f t="shared" si="4"/>
        <v>0</v>
      </c>
      <c r="M28" s="10"/>
      <c r="N28" s="41">
        <f t="shared" si="5"/>
        <v>0</v>
      </c>
      <c r="O28" s="5"/>
      <c r="P28" s="41">
        <f t="shared" si="6"/>
        <v>0</v>
      </c>
      <c r="Q28" s="17"/>
      <c r="R28" s="16"/>
      <c r="S28" s="44">
        <f t="shared" si="8"/>
        <v>0</v>
      </c>
    </row>
    <row r="29" spans="4:19" x14ac:dyDescent="0.35">
      <c r="D29" s="36">
        <f t="shared" si="0"/>
        <v>0</v>
      </c>
      <c r="E29" s="5"/>
      <c r="F29" s="46">
        <f t="shared" si="1"/>
        <v>0</v>
      </c>
      <c r="G29" s="1"/>
      <c r="H29" s="39">
        <f t="shared" si="2"/>
        <v>0</v>
      </c>
      <c r="I29" s="1"/>
      <c r="J29" s="39">
        <f t="shared" si="3"/>
        <v>0</v>
      </c>
      <c r="K29" s="5"/>
      <c r="L29" s="46">
        <f t="shared" si="4"/>
        <v>0</v>
      </c>
      <c r="M29" s="10"/>
      <c r="N29" s="41">
        <f t="shared" si="5"/>
        <v>0</v>
      </c>
      <c r="O29" s="5"/>
      <c r="P29" s="41">
        <f t="shared" si="6"/>
        <v>0</v>
      </c>
      <c r="Q29" s="17"/>
      <c r="R29" s="16"/>
      <c r="S29" s="44">
        <f t="shared" si="8"/>
        <v>0</v>
      </c>
    </row>
    <row r="30" spans="4:19" x14ac:dyDescent="0.35">
      <c r="D30" s="36">
        <f t="shared" si="0"/>
        <v>0</v>
      </c>
      <c r="E30" s="5"/>
      <c r="F30" s="46">
        <f t="shared" si="1"/>
        <v>0</v>
      </c>
      <c r="G30" s="1"/>
      <c r="H30" s="39">
        <f t="shared" si="2"/>
        <v>0</v>
      </c>
      <c r="I30" s="1"/>
      <c r="J30" s="39">
        <f t="shared" si="3"/>
        <v>0</v>
      </c>
      <c r="K30" s="5"/>
      <c r="L30" s="46">
        <f t="shared" si="4"/>
        <v>0</v>
      </c>
      <c r="M30" s="10"/>
      <c r="N30" s="41">
        <f t="shared" si="5"/>
        <v>0</v>
      </c>
      <c r="O30" s="5"/>
      <c r="P30" s="41">
        <f t="shared" si="6"/>
        <v>0</v>
      </c>
      <c r="Q30" s="17"/>
      <c r="R30" s="16"/>
      <c r="S30" s="44">
        <f t="shared" si="8"/>
        <v>0</v>
      </c>
    </row>
    <row r="31" spans="4:19" x14ac:dyDescent="0.35">
      <c r="D31" s="36">
        <f t="shared" si="0"/>
        <v>0</v>
      </c>
      <c r="E31" s="5"/>
      <c r="F31" s="46">
        <f t="shared" si="1"/>
        <v>0</v>
      </c>
      <c r="G31" s="1"/>
      <c r="H31" s="39">
        <f t="shared" si="2"/>
        <v>0</v>
      </c>
      <c r="I31" s="1"/>
      <c r="J31" s="39">
        <f t="shared" si="3"/>
        <v>0</v>
      </c>
      <c r="K31" s="5"/>
      <c r="L31" s="46">
        <f t="shared" si="4"/>
        <v>0</v>
      </c>
      <c r="M31" s="10"/>
      <c r="N31" s="41">
        <f t="shared" si="5"/>
        <v>0</v>
      </c>
      <c r="O31" s="5"/>
      <c r="P31" s="41">
        <f t="shared" si="6"/>
        <v>0</v>
      </c>
      <c r="Q31" s="17"/>
      <c r="R31" s="16"/>
      <c r="S31" s="44">
        <f t="shared" si="8"/>
        <v>0</v>
      </c>
    </row>
    <row r="32" spans="4:19" x14ac:dyDescent="0.35">
      <c r="D32" s="36">
        <f t="shared" si="0"/>
        <v>0</v>
      </c>
      <c r="E32" s="5"/>
      <c r="F32" s="46">
        <f t="shared" si="1"/>
        <v>0</v>
      </c>
      <c r="G32" s="1"/>
      <c r="H32" s="39">
        <f t="shared" si="2"/>
        <v>0</v>
      </c>
      <c r="I32" s="1"/>
      <c r="J32" s="39">
        <f t="shared" si="3"/>
        <v>0</v>
      </c>
      <c r="K32" s="5"/>
      <c r="L32" s="46">
        <f t="shared" si="4"/>
        <v>0</v>
      </c>
      <c r="M32" s="10"/>
      <c r="N32" s="41">
        <f t="shared" si="5"/>
        <v>0</v>
      </c>
      <c r="O32" s="5"/>
      <c r="P32" s="41">
        <f t="shared" si="6"/>
        <v>0</v>
      </c>
      <c r="Q32" s="17"/>
      <c r="R32" s="16"/>
      <c r="S32" s="44">
        <f t="shared" si="8"/>
        <v>0</v>
      </c>
    </row>
    <row r="33" spans="1:19" x14ac:dyDescent="0.35">
      <c r="D33" s="36">
        <f t="shared" si="0"/>
        <v>0</v>
      </c>
      <c r="E33" s="5"/>
      <c r="F33" s="46">
        <f t="shared" si="1"/>
        <v>0</v>
      </c>
      <c r="G33" s="1"/>
      <c r="H33" s="39">
        <f t="shared" si="2"/>
        <v>0</v>
      </c>
      <c r="I33" s="1"/>
      <c r="J33" s="39">
        <f t="shared" si="3"/>
        <v>0</v>
      </c>
      <c r="K33" s="5"/>
      <c r="L33" s="46">
        <f t="shared" si="4"/>
        <v>0</v>
      </c>
      <c r="M33" s="10"/>
      <c r="N33" s="41">
        <f t="shared" si="5"/>
        <v>0</v>
      </c>
      <c r="O33" s="5"/>
      <c r="P33" s="41">
        <f t="shared" si="6"/>
        <v>0</v>
      </c>
      <c r="Q33" s="17"/>
      <c r="R33" s="16"/>
      <c r="S33" s="44">
        <f t="shared" si="8"/>
        <v>0</v>
      </c>
    </row>
    <row r="34" spans="1:19" x14ac:dyDescent="0.35">
      <c r="D34" s="36">
        <f t="shared" si="0"/>
        <v>0</v>
      </c>
      <c r="E34" s="5"/>
      <c r="F34" s="46">
        <f t="shared" si="1"/>
        <v>0</v>
      </c>
      <c r="G34" s="1"/>
      <c r="H34" s="39">
        <f t="shared" si="2"/>
        <v>0</v>
      </c>
      <c r="I34" s="1"/>
      <c r="J34" s="39">
        <f t="shared" si="3"/>
        <v>0</v>
      </c>
      <c r="K34" s="5"/>
      <c r="L34" s="46">
        <f t="shared" si="4"/>
        <v>0</v>
      </c>
      <c r="M34" s="10"/>
      <c r="N34" s="41">
        <f t="shared" si="5"/>
        <v>0</v>
      </c>
      <c r="O34" s="5"/>
      <c r="P34" s="41">
        <f t="shared" si="6"/>
        <v>0</v>
      </c>
      <c r="Q34" s="17"/>
      <c r="R34" s="16"/>
      <c r="S34" s="44">
        <f t="shared" si="8"/>
        <v>0</v>
      </c>
    </row>
    <row r="35" spans="1:19" x14ac:dyDescent="0.35">
      <c r="D35" s="36">
        <f t="shared" si="0"/>
        <v>0</v>
      </c>
      <c r="E35" s="5"/>
      <c r="F35" s="46">
        <f t="shared" si="1"/>
        <v>0</v>
      </c>
      <c r="G35" s="1"/>
      <c r="H35" s="39">
        <f t="shared" si="2"/>
        <v>0</v>
      </c>
      <c r="I35" s="1"/>
      <c r="J35" s="39">
        <f t="shared" si="3"/>
        <v>0</v>
      </c>
      <c r="K35" s="5"/>
      <c r="L35" s="46">
        <f t="shared" si="4"/>
        <v>0</v>
      </c>
      <c r="M35" s="10"/>
      <c r="N35" s="41">
        <f t="shared" si="5"/>
        <v>0</v>
      </c>
      <c r="O35" s="5"/>
      <c r="P35" s="41">
        <f t="shared" si="6"/>
        <v>0</v>
      </c>
      <c r="Q35" s="17"/>
      <c r="R35" s="16"/>
      <c r="S35" s="44">
        <f t="shared" si="8"/>
        <v>0</v>
      </c>
    </row>
    <row r="36" spans="1:19" x14ac:dyDescent="0.35">
      <c r="D36" s="36">
        <f t="shared" si="0"/>
        <v>0</v>
      </c>
      <c r="E36" s="5"/>
      <c r="F36" s="46">
        <f t="shared" si="1"/>
        <v>0</v>
      </c>
      <c r="G36" s="1"/>
      <c r="H36" s="39">
        <f t="shared" si="2"/>
        <v>0</v>
      </c>
      <c r="I36" s="1"/>
      <c r="J36" s="39">
        <f t="shared" si="3"/>
        <v>0</v>
      </c>
      <c r="K36" s="5"/>
      <c r="L36" s="46">
        <f t="shared" si="4"/>
        <v>0</v>
      </c>
      <c r="M36" s="10"/>
      <c r="N36" s="41">
        <f t="shared" si="5"/>
        <v>0</v>
      </c>
      <c r="O36" s="5"/>
      <c r="P36" s="41">
        <f t="shared" si="6"/>
        <v>0</v>
      </c>
      <c r="Q36" s="17"/>
      <c r="R36" s="16"/>
      <c r="S36" s="44">
        <f t="shared" si="8"/>
        <v>0</v>
      </c>
    </row>
    <row r="37" spans="1:19" x14ac:dyDescent="0.35">
      <c r="D37" s="36">
        <f t="shared" si="0"/>
        <v>0</v>
      </c>
      <c r="E37" s="5"/>
      <c r="F37" s="46">
        <f t="shared" si="1"/>
        <v>0</v>
      </c>
      <c r="G37" s="1"/>
      <c r="H37" s="39">
        <f t="shared" si="2"/>
        <v>0</v>
      </c>
      <c r="I37" s="1"/>
      <c r="J37" s="39">
        <f t="shared" si="3"/>
        <v>0</v>
      </c>
      <c r="K37" s="5"/>
      <c r="L37" s="46">
        <f t="shared" si="4"/>
        <v>0</v>
      </c>
      <c r="M37" s="10"/>
      <c r="N37" s="41">
        <f t="shared" si="5"/>
        <v>0</v>
      </c>
      <c r="O37" s="5"/>
      <c r="P37" s="41">
        <f t="shared" si="6"/>
        <v>0</v>
      </c>
      <c r="Q37" s="17"/>
      <c r="R37" s="16"/>
      <c r="S37" s="44">
        <f t="shared" si="8"/>
        <v>0</v>
      </c>
    </row>
    <row r="38" spans="1:19" x14ac:dyDescent="0.35">
      <c r="D38" s="36">
        <f t="shared" si="0"/>
        <v>0</v>
      </c>
      <c r="E38" s="5"/>
      <c r="F38" s="46">
        <f t="shared" si="1"/>
        <v>0</v>
      </c>
      <c r="G38" s="1"/>
      <c r="H38" s="39">
        <f t="shared" si="2"/>
        <v>0</v>
      </c>
      <c r="I38" s="1"/>
      <c r="J38" s="39">
        <f t="shared" si="3"/>
        <v>0</v>
      </c>
      <c r="K38" s="5"/>
      <c r="L38" s="46">
        <f t="shared" si="4"/>
        <v>0</v>
      </c>
      <c r="M38" s="10"/>
      <c r="N38" s="41">
        <f t="shared" si="5"/>
        <v>0</v>
      </c>
      <c r="O38" s="5"/>
      <c r="P38" s="41">
        <f t="shared" si="6"/>
        <v>0</v>
      </c>
      <c r="Q38" s="17"/>
      <c r="R38" s="16"/>
      <c r="S38" s="44">
        <f t="shared" si="8"/>
        <v>0</v>
      </c>
    </row>
    <row r="39" spans="1:19" x14ac:dyDescent="0.35">
      <c r="D39" s="36">
        <f t="shared" si="0"/>
        <v>0</v>
      </c>
      <c r="E39" s="5"/>
      <c r="F39" s="46">
        <f t="shared" si="1"/>
        <v>0</v>
      </c>
      <c r="G39" s="1"/>
      <c r="H39" s="39">
        <f t="shared" si="2"/>
        <v>0</v>
      </c>
      <c r="I39" s="1"/>
      <c r="J39" s="39">
        <f t="shared" si="3"/>
        <v>0</v>
      </c>
      <c r="K39" s="5"/>
      <c r="L39" s="46">
        <f t="shared" si="4"/>
        <v>0</v>
      </c>
      <c r="M39" s="10"/>
      <c r="N39" s="41">
        <f t="shared" si="5"/>
        <v>0</v>
      </c>
      <c r="O39" s="5"/>
      <c r="P39" s="41">
        <f t="shared" si="6"/>
        <v>0</v>
      </c>
      <c r="Q39" s="17"/>
      <c r="R39" s="16"/>
      <c r="S39" s="44">
        <f t="shared" si="8"/>
        <v>0</v>
      </c>
    </row>
    <row r="40" spans="1:19" x14ac:dyDescent="0.35">
      <c r="A40" s="13"/>
      <c r="B40" s="15"/>
      <c r="C40" s="14"/>
      <c r="D40" s="47">
        <f>F40++H40+J40+L40+N40+P40+S40</f>
        <v>0</v>
      </c>
      <c r="E40" s="5"/>
      <c r="F40" s="46">
        <f t="shared" si="1"/>
        <v>0</v>
      </c>
      <c r="G40" s="1"/>
      <c r="H40" s="39">
        <f t="shared" si="2"/>
        <v>0</v>
      </c>
      <c r="I40" s="1"/>
      <c r="J40" s="39">
        <f t="shared" si="3"/>
        <v>0</v>
      </c>
      <c r="K40" s="5"/>
      <c r="L40" s="46">
        <f t="shared" si="4"/>
        <v>0</v>
      </c>
      <c r="M40" s="10"/>
      <c r="N40" s="41">
        <f t="shared" si="5"/>
        <v>0</v>
      </c>
      <c r="O40" s="5"/>
      <c r="P40" s="41">
        <f t="shared" si="6"/>
        <v>0</v>
      </c>
      <c r="Q40" s="17"/>
      <c r="R40" s="16"/>
      <c r="S40" s="44">
        <f t="shared" si="8"/>
        <v>0</v>
      </c>
    </row>
  </sheetData>
  <mergeCells count="8">
    <mergeCell ref="A1:S1"/>
    <mergeCell ref="E4:F4"/>
    <mergeCell ref="G4:H4"/>
    <mergeCell ref="I4:J4"/>
    <mergeCell ref="K4:L4"/>
    <mergeCell ref="M4:N4"/>
    <mergeCell ref="O4:P4"/>
    <mergeCell ref="R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Femkamp 14-15 år</vt:lpstr>
      <vt:lpstr>Femkamp 16år - senior</vt:lpstr>
      <vt:lpstr>Sjukamp 14-15 år</vt:lpstr>
      <vt:lpstr>Sjukamp 16-17 år</vt:lpstr>
      <vt:lpstr>Sjukamp junior senior</vt:lpstr>
      <vt:lpstr>Sjukamp 16 år</vt:lpstr>
    </vt:vector>
  </TitlesOfParts>
  <Manager/>
  <Company>Svenska Simförbundet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Jäger Stenberg</dc:creator>
  <cp:keywords/>
  <dc:description/>
  <cp:lastModifiedBy>Sofia Jäger Stenberg</cp:lastModifiedBy>
  <cp:revision/>
  <dcterms:created xsi:type="dcterms:W3CDTF">2016-08-03T13:49:56Z</dcterms:created>
  <dcterms:modified xsi:type="dcterms:W3CDTF">2024-01-25T11:39:20Z</dcterms:modified>
  <cp:category/>
  <cp:contentStatus/>
</cp:coreProperties>
</file>