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emar\OneDrive\Småland\Lag-UDM\2023\"/>
    </mc:Choice>
  </mc:AlternateContent>
  <bookViews>
    <workbookView xWindow="0" yWindow="0" windowWidth="28800" windowHeight="12315"/>
  </bookViews>
  <sheets>
    <sheet name="Poängprotokoll" sheetId="2" r:id="rId1"/>
    <sheet name="Sammanställning" sheetId="3" r:id="rId2"/>
    <sheet name="faktorer" sheetId="4" r:id="rId3"/>
  </sheets>
  <externalReferences>
    <externalReference r:id="rId4"/>
    <externalReference r:id="rId5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2" i="3"/>
  <c r="E191" i="2"/>
  <c r="K189" i="2"/>
  <c r="I189" i="2"/>
  <c r="G189" i="2"/>
  <c r="E189" i="2"/>
  <c r="K188" i="2"/>
  <c r="I188" i="2"/>
  <c r="G188" i="2"/>
  <c r="E188" i="2"/>
  <c r="K187" i="2"/>
  <c r="I187" i="2"/>
  <c r="G187" i="2"/>
  <c r="E187" i="2"/>
  <c r="K186" i="2"/>
  <c r="I186" i="2"/>
  <c r="G186" i="2"/>
  <c r="E186" i="2"/>
  <c r="K185" i="2"/>
  <c r="I185" i="2"/>
  <c r="G185" i="2"/>
  <c r="E185" i="2"/>
  <c r="K184" i="2"/>
  <c r="I184" i="2"/>
  <c r="G184" i="2"/>
  <c r="E184" i="2"/>
  <c r="K183" i="2"/>
  <c r="I183" i="2"/>
  <c r="G183" i="2"/>
  <c r="E183" i="2"/>
  <c r="K182" i="2"/>
  <c r="I182" i="2"/>
  <c r="G182" i="2"/>
  <c r="E182" i="2"/>
  <c r="K181" i="2"/>
  <c r="K180" i="2" s="1"/>
  <c r="I181" i="2"/>
  <c r="I180" i="2" s="1"/>
  <c r="G181" i="2"/>
  <c r="E181" i="2"/>
  <c r="G180" i="2"/>
  <c r="E180" i="2"/>
  <c r="E168" i="2"/>
  <c r="K166" i="2"/>
  <c r="I166" i="2"/>
  <c r="G166" i="2"/>
  <c r="E166" i="2"/>
  <c r="K165" i="2"/>
  <c r="I165" i="2"/>
  <c r="G165" i="2"/>
  <c r="E165" i="2"/>
  <c r="K164" i="2"/>
  <c r="I164" i="2"/>
  <c r="G164" i="2"/>
  <c r="E164" i="2"/>
  <c r="K163" i="2"/>
  <c r="I163" i="2"/>
  <c r="G163" i="2"/>
  <c r="E163" i="2"/>
  <c r="K162" i="2"/>
  <c r="I162" i="2"/>
  <c r="G162" i="2"/>
  <c r="E162" i="2"/>
  <c r="K161" i="2"/>
  <c r="I161" i="2"/>
  <c r="G161" i="2"/>
  <c r="E161" i="2"/>
  <c r="K160" i="2"/>
  <c r="I160" i="2"/>
  <c r="G160" i="2"/>
  <c r="E160" i="2"/>
  <c r="K159" i="2"/>
  <c r="I159" i="2"/>
  <c r="G159" i="2"/>
  <c r="E159" i="2"/>
  <c r="K158" i="2"/>
  <c r="I158" i="2"/>
  <c r="I157" i="2" s="1"/>
  <c r="G158" i="2"/>
  <c r="E158" i="2"/>
  <c r="K157" i="2"/>
  <c r="G157" i="2"/>
  <c r="E157" i="2"/>
  <c r="E145" i="2"/>
  <c r="K143" i="2"/>
  <c r="I143" i="2"/>
  <c r="G143" i="2"/>
  <c r="E143" i="2"/>
  <c r="K142" i="2"/>
  <c r="I142" i="2"/>
  <c r="G142" i="2"/>
  <c r="E142" i="2"/>
  <c r="K141" i="2"/>
  <c r="I141" i="2"/>
  <c r="G141" i="2"/>
  <c r="E141" i="2"/>
  <c r="K140" i="2"/>
  <c r="I140" i="2"/>
  <c r="G140" i="2"/>
  <c r="E140" i="2"/>
  <c r="K139" i="2"/>
  <c r="I139" i="2"/>
  <c r="G139" i="2"/>
  <c r="E139" i="2"/>
  <c r="K138" i="2"/>
  <c r="I138" i="2"/>
  <c r="G138" i="2"/>
  <c r="E138" i="2"/>
  <c r="K137" i="2"/>
  <c r="I137" i="2"/>
  <c r="G137" i="2"/>
  <c r="E137" i="2"/>
  <c r="K136" i="2"/>
  <c r="I136" i="2"/>
  <c r="G136" i="2"/>
  <c r="E136" i="2"/>
  <c r="K135" i="2"/>
  <c r="I135" i="2"/>
  <c r="G135" i="2"/>
  <c r="E135" i="2"/>
  <c r="E134" i="2" s="1"/>
  <c r="K134" i="2"/>
  <c r="I134" i="2"/>
  <c r="G134" i="2"/>
  <c r="E122" i="2"/>
  <c r="K120" i="2"/>
  <c r="I120" i="2"/>
  <c r="G120" i="2"/>
  <c r="E120" i="2"/>
  <c r="K119" i="2"/>
  <c r="I119" i="2"/>
  <c r="G119" i="2"/>
  <c r="E119" i="2"/>
  <c r="K118" i="2"/>
  <c r="I118" i="2"/>
  <c r="G118" i="2"/>
  <c r="E118" i="2"/>
  <c r="K117" i="2"/>
  <c r="I117" i="2"/>
  <c r="G117" i="2"/>
  <c r="E117" i="2"/>
  <c r="K116" i="2"/>
  <c r="I116" i="2"/>
  <c r="G116" i="2"/>
  <c r="E116" i="2"/>
  <c r="K115" i="2"/>
  <c r="I115" i="2"/>
  <c r="G115" i="2"/>
  <c r="E115" i="2"/>
  <c r="K114" i="2"/>
  <c r="I114" i="2"/>
  <c r="G114" i="2"/>
  <c r="E114" i="2"/>
  <c r="K113" i="2"/>
  <c r="I113" i="2"/>
  <c r="G113" i="2"/>
  <c r="E113" i="2"/>
  <c r="K112" i="2"/>
  <c r="I112" i="2"/>
  <c r="I111" i="2" s="1"/>
  <c r="G112" i="2"/>
  <c r="E112" i="2"/>
  <c r="G111" i="2"/>
  <c r="E111" i="2"/>
  <c r="E99" i="2"/>
  <c r="K97" i="2"/>
  <c r="I97" i="2"/>
  <c r="G97" i="2"/>
  <c r="E97" i="2"/>
  <c r="K96" i="2"/>
  <c r="I96" i="2"/>
  <c r="G96" i="2"/>
  <c r="E96" i="2"/>
  <c r="K95" i="2"/>
  <c r="I95" i="2"/>
  <c r="G95" i="2"/>
  <c r="E95" i="2"/>
  <c r="K94" i="2"/>
  <c r="I94" i="2"/>
  <c r="G94" i="2"/>
  <c r="E94" i="2"/>
  <c r="K93" i="2"/>
  <c r="I93" i="2"/>
  <c r="G93" i="2"/>
  <c r="E93" i="2"/>
  <c r="K92" i="2"/>
  <c r="I92" i="2"/>
  <c r="G92" i="2"/>
  <c r="E92" i="2"/>
  <c r="K91" i="2"/>
  <c r="I91" i="2"/>
  <c r="G91" i="2"/>
  <c r="E91" i="2"/>
  <c r="K90" i="2"/>
  <c r="I90" i="2"/>
  <c r="G90" i="2"/>
  <c r="E90" i="2"/>
  <c r="K89" i="2"/>
  <c r="K88" i="2" s="1"/>
  <c r="I89" i="2"/>
  <c r="I88" i="2" s="1"/>
  <c r="G89" i="2"/>
  <c r="E89" i="2"/>
  <c r="G88" i="2"/>
  <c r="E88" i="2"/>
  <c r="E76" i="2"/>
  <c r="K74" i="2"/>
  <c r="I74" i="2"/>
  <c r="G74" i="2"/>
  <c r="E74" i="2"/>
  <c r="K73" i="2"/>
  <c r="I73" i="2"/>
  <c r="G73" i="2"/>
  <c r="E73" i="2"/>
  <c r="K72" i="2"/>
  <c r="I72" i="2"/>
  <c r="G72" i="2"/>
  <c r="E72" i="2"/>
  <c r="K71" i="2"/>
  <c r="I71" i="2"/>
  <c r="G71" i="2"/>
  <c r="E71" i="2"/>
  <c r="K70" i="2"/>
  <c r="I70" i="2"/>
  <c r="G70" i="2"/>
  <c r="E70" i="2"/>
  <c r="K69" i="2"/>
  <c r="I69" i="2"/>
  <c r="G69" i="2"/>
  <c r="E69" i="2"/>
  <c r="K68" i="2"/>
  <c r="I68" i="2"/>
  <c r="G68" i="2"/>
  <c r="E68" i="2"/>
  <c r="K67" i="2"/>
  <c r="I67" i="2"/>
  <c r="G67" i="2"/>
  <c r="E67" i="2"/>
  <c r="K66" i="2"/>
  <c r="I66" i="2"/>
  <c r="I65" i="2" s="1"/>
  <c r="G66" i="2"/>
  <c r="E66" i="2"/>
  <c r="G65" i="2"/>
  <c r="E65" i="2"/>
  <c r="E53" i="2"/>
  <c r="K51" i="2"/>
  <c r="I51" i="2"/>
  <c r="G51" i="2"/>
  <c r="E51" i="2"/>
  <c r="K50" i="2"/>
  <c r="I50" i="2"/>
  <c r="G50" i="2"/>
  <c r="E50" i="2"/>
  <c r="K49" i="2"/>
  <c r="I49" i="2"/>
  <c r="G49" i="2"/>
  <c r="E49" i="2"/>
  <c r="K48" i="2"/>
  <c r="I48" i="2"/>
  <c r="G48" i="2"/>
  <c r="E48" i="2"/>
  <c r="K47" i="2"/>
  <c r="I47" i="2"/>
  <c r="G47" i="2"/>
  <c r="E47" i="2"/>
  <c r="K46" i="2"/>
  <c r="I46" i="2"/>
  <c r="G46" i="2"/>
  <c r="E46" i="2"/>
  <c r="K45" i="2"/>
  <c r="I45" i="2"/>
  <c r="G45" i="2"/>
  <c r="E45" i="2"/>
  <c r="K44" i="2"/>
  <c r="I44" i="2"/>
  <c r="G44" i="2"/>
  <c r="E44" i="2"/>
  <c r="K43" i="2"/>
  <c r="I43" i="2"/>
  <c r="G43" i="2"/>
  <c r="E43" i="2"/>
  <c r="I27" i="2"/>
  <c r="I26" i="2"/>
  <c r="I25" i="2"/>
  <c r="I24" i="2"/>
  <c r="I23" i="2"/>
  <c r="I22" i="2"/>
  <c r="I21" i="2"/>
  <c r="I20" i="2"/>
  <c r="I19" i="2"/>
  <c r="G42" i="2" l="1"/>
  <c r="E42" i="2"/>
  <c r="K42" i="2"/>
  <c r="I42" i="2"/>
  <c r="K65" i="2"/>
  <c r="H148" i="2"/>
  <c r="B7" i="3" s="1"/>
  <c r="H79" i="2"/>
  <c r="B4" i="3" s="1"/>
  <c r="H171" i="2"/>
  <c r="B8" i="3" s="1"/>
  <c r="H102" i="2"/>
  <c r="B5" i="3" s="1"/>
  <c r="H194" i="2"/>
  <c r="B9" i="3" s="1"/>
  <c r="K111" i="2"/>
  <c r="H125" i="2" s="1"/>
  <c r="B6" i="3" s="1"/>
  <c r="E25" i="2"/>
  <c r="G25" i="2"/>
  <c r="K25" i="2"/>
  <c r="K27" i="2"/>
  <c r="K26" i="2"/>
  <c r="K24" i="2"/>
  <c r="K23" i="2"/>
  <c r="K22" i="2"/>
  <c r="K21" i="2"/>
  <c r="K20" i="2"/>
  <c r="K19" i="2"/>
  <c r="H56" i="2" l="1"/>
  <c r="B3" i="3" s="1"/>
  <c r="K18" i="2"/>
  <c r="G27" i="2"/>
  <c r="G26" i="2"/>
  <c r="G24" i="2"/>
  <c r="G23" i="2"/>
  <c r="G22" i="2"/>
  <c r="G21" i="2"/>
  <c r="G20" i="2"/>
  <c r="G19" i="2"/>
  <c r="I18" i="2" l="1"/>
  <c r="G18" i="2"/>
  <c r="E29" i="2" l="1"/>
  <c r="E27" i="2"/>
  <c r="E26" i="2"/>
  <c r="E24" i="2"/>
  <c r="E23" i="2"/>
  <c r="E22" i="2"/>
  <c r="E21" i="2"/>
  <c r="E20" i="2"/>
  <c r="E19" i="2"/>
  <c r="A9" i="3" l="1"/>
  <c r="A8" i="3"/>
  <c r="A7" i="3"/>
  <c r="A6" i="3"/>
  <c r="A5" i="3"/>
  <c r="A4" i="3"/>
  <c r="E18" i="2" l="1"/>
  <c r="H32" i="2" s="1"/>
  <c r="B2" i="3" s="1"/>
</calcChain>
</file>

<file path=xl/sharedStrings.xml><?xml version="1.0" encoding="utf-8"?>
<sst xmlns="http://schemas.openxmlformats.org/spreadsheetml/2006/main" count="180" uniqueCount="30">
  <si>
    <t>Förening</t>
  </si>
  <si>
    <t>Datum</t>
  </si>
  <si>
    <t>Arena</t>
  </si>
  <si>
    <t>Tävlingsledare</t>
  </si>
  <si>
    <t>Fyll i deltagare och resultaten i tabellen nedan. Poängen räknas ut automatisk.</t>
  </si>
  <si>
    <t>Poängen bygger på den norska Tyrvingtabellen men någora förändringar. Vi har använt oss av tabellen Jenter 11 samt stafett som inte finns som grenar.</t>
  </si>
  <si>
    <t>Boll har förändrad tabell eftersom den bygger på 150 g och vi kastar med 300g.</t>
  </si>
  <si>
    <t>Har ni frågor så kontaktar ni Ingemar Hedin 070-3225323. Lycka till med tävlandet!</t>
  </si>
  <si>
    <t>Lagnamn</t>
  </si>
  <si>
    <t>Mix11 Match 2</t>
  </si>
  <si>
    <t>Namn</t>
  </si>
  <si>
    <t>Född</t>
  </si>
  <si>
    <t>60 m häck</t>
  </si>
  <si>
    <t xml:space="preserve">Poäng </t>
  </si>
  <si>
    <t>600m</t>
  </si>
  <si>
    <t>Poäng</t>
  </si>
  <si>
    <t>Höjd</t>
  </si>
  <si>
    <t>Boll</t>
  </si>
  <si>
    <t>ss,xx</t>
  </si>
  <si>
    <t>m,cm</t>
  </si>
  <si>
    <t>STAFETT 5 x 60 m</t>
  </si>
  <si>
    <t>TOTALPOÄNG MIX 11</t>
  </si>
  <si>
    <t>Mix 11</t>
  </si>
  <si>
    <t xml:space="preserve"> </t>
  </si>
  <si>
    <t>Tid</t>
  </si>
  <si>
    <t>Faktor</t>
  </si>
  <si>
    <t>60m häck</t>
  </si>
  <si>
    <t>Stafett</t>
  </si>
  <si>
    <t>Tabellen räknar automatiskt ut de tre bästa resultaten. Efter avslutad tävling skickar ni resultatfilen till tavling.esik@gmail.com</t>
  </si>
  <si>
    <t>Match 2 – tävlingsperiod 19 augusti till 10 september 60 m häck (68,4 cm), 600 m, höjd, boll (300g), stafett 5 x 60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</si>
</sst>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5" fillId="2" borderId="6" xfId="0" applyFont="1" applyFill="1" applyBorder="1"/>
    <xf numFmtId="0" fontId="2" fillId="2" borderId="0" xfId="0" applyFont="1" applyFill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left"/>
    </xf>
    <xf numFmtId="3" fontId="6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5" fillId="2" borderId="0" xfId="0" applyFont="1" applyFill="1"/>
    <xf numFmtId="3" fontId="5" fillId="2" borderId="5" xfId="0" applyNumberFormat="1" applyFont="1" applyFill="1" applyBorder="1"/>
    <xf numFmtId="0" fontId="2" fillId="2" borderId="10" xfId="0" applyFont="1" applyFill="1" applyBorder="1" applyAlignment="1">
      <alignment horizontal="center"/>
    </xf>
    <xf numFmtId="3" fontId="5" fillId="2" borderId="11" xfId="0" applyNumberFormat="1" applyFont="1" applyFill="1" applyBorder="1"/>
    <xf numFmtId="0" fontId="2" fillId="0" borderId="6" xfId="0" applyFont="1" applyBorder="1"/>
    <xf numFmtId="0" fontId="2" fillId="0" borderId="3" xfId="0" applyFont="1" applyBorder="1"/>
    <xf numFmtId="2" fontId="2" fillId="0" borderId="0" xfId="0" applyNumberFormat="1" applyFont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2" borderId="12" xfId="0" applyFont="1" applyFill="1" applyBorder="1"/>
    <xf numFmtId="0" fontId="2" fillId="0" borderId="4" xfId="0" applyFont="1" applyBorder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4" xfId="0" applyFont="1" applyBorder="1" applyAlignment="1">
      <alignment horizontal="left"/>
    </xf>
    <xf numFmtId="3" fontId="9" fillId="0" borderId="4" xfId="0" applyNumberFormat="1" applyFont="1" applyBorder="1"/>
    <xf numFmtId="0" fontId="2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9" xfId="0" applyFont="1" applyFill="1" applyBorder="1"/>
    <xf numFmtId="0" fontId="2" fillId="2" borderId="11" xfId="0" applyFont="1" applyFill="1" applyBorder="1"/>
    <xf numFmtId="0" fontId="2" fillId="2" borderId="9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3" fontId="5" fillId="4" borderId="0" xfId="0" applyNumberFormat="1" applyFont="1" applyFill="1"/>
    <xf numFmtId="3" fontId="5" fillId="5" borderId="13" xfId="0" applyNumberFormat="1" applyFont="1" applyFill="1" applyBorder="1"/>
    <xf numFmtId="0" fontId="3" fillId="4" borderId="0" xfId="0" applyFont="1" applyFill="1"/>
    <xf numFmtId="0" fontId="2" fillId="4" borderId="0" xfId="0" applyFont="1" applyFill="1" applyAlignment="1">
      <alignment horizontal="left"/>
    </xf>
    <xf numFmtId="0" fontId="2" fillId="2" borderId="14" xfId="0" applyFont="1" applyFill="1" applyBorder="1" applyAlignment="1">
      <alignment horizontal="center"/>
    </xf>
    <xf numFmtId="0" fontId="7" fillId="4" borderId="0" xfId="0" applyFont="1" applyFill="1"/>
    <xf numFmtId="0" fontId="4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1" fontId="2" fillId="0" borderId="0" xfId="0" applyNumberFormat="1" applyFont="1"/>
    <xf numFmtId="0" fontId="10" fillId="0" borderId="0" xfId="0" applyFont="1"/>
    <xf numFmtId="0" fontId="11" fillId="4" borderId="0" xfId="0" applyFont="1" applyFill="1"/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1" fillId="0" borderId="0" xfId="0" applyFont="1"/>
    <xf numFmtId="0" fontId="12" fillId="4" borderId="0" xfId="0" applyFont="1" applyFill="1"/>
    <xf numFmtId="3" fontId="12" fillId="4" borderId="0" xfId="0" applyNumberFormat="1" applyFont="1" applyFill="1"/>
    <xf numFmtId="0" fontId="4" fillId="0" borderId="1" xfId="0" applyFont="1" applyBorder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left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63484e412a7cda3/Sm&#229;land/Lag-UDM/2021/Resultat/Mix11%20Match%202/Reulstat%20Lag-UDM%20Match%202%202021%20F&#228;rjestaden%20Hind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63484e412a7cda3/Sm&#229;land/Lag-UDM/2021/Resultat/Mix11%20Match%201/Lag-UDM_Mix_11_Match_1%20Eksj&#246;%20S&#246;dra%20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ängprotokoll"/>
      <sheetName val="Sammanställning"/>
      <sheetName val="faktorer"/>
    </sheetNames>
    <sheetDataSet>
      <sheetData sheetId="0"/>
      <sheetData sheetId="1"/>
      <sheetData sheetId="2">
        <row r="3">
          <cell r="B3">
            <v>1.34</v>
          </cell>
          <cell r="C3">
            <v>7.5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ängprotokoll"/>
      <sheetName val="Sammanställning"/>
      <sheetName val="faktorer"/>
    </sheetNames>
    <sheetDataSet>
      <sheetData sheetId="0"/>
      <sheetData sheetId="1"/>
      <sheetData sheetId="2">
        <row r="6">
          <cell r="B6">
            <v>35</v>
          </cell>
          <cell r="C6">
            <v>0.1</v>
          </cell>
          <cell r="D6">
            <v>0.2</v>
          </cell>
          <cell r="E6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Q197"/>
  <sheetViews>
    <sheetView tabSelected="1" zoomScaleNormal="100" workbookViewId="0">
      <selection activeCell="R22" sqref="R22"/>
    </sheetView>
  </sheetViews>
  <sheetFormatPr defaultColWidth="9.140625" defaultRowHeight="12.75" x14ac:dyDescent="0.2"/>
  <cols>
    <col min="1" max="1" width="9.140625" style="47"/>
    <col min="2" max="2" width="22.28515625" style="1" customWidth="1"/>
    <col min="3" max="3" width="6" style="2" bestFit="1" customWidth="1"/>
    <col min="4" max="4" width="9.7109375" style="3" bestFit="1" customWidth="1"/>
    <col min="5" max="5" width="6.5703125" style="3" bestFit="1" customWidth="1"/>
    <col min="6" max="6" width="8" style="3" customWidth="1"/>
    <col min="7" max="7" width="6" style="3" bestFit="1" customWidth="1"/>
    <col min="8" max="8" width="8" style="3" customWidth="1"/>
    <col min="9" max="9" width="6" style="3" bestFit="1" customWidth="1"/>
    <col min="10" max="10" width="8" style="3" customWidth="1"/>
    <col min="11" max="11" width="6.7109375" style="3" bestFit="1" customWidth="1"/>
    <col min="12" max="12" width="12.7109375" style="1" bestFit="1" customWidth="1"/>
    <col min="13" max="13" width="9.140625" style="47"/>
    <col min="14" max="16384" width="9.140625" style="1"/>
  </cols>
  <sheetData>
    <row r="1" spans="2:17" s="47" customFormat="1" ht="13.5" thickBot="1" x14ac:dyDescent="0.25">
      <c r="C1" s="52"/>
      <c r="D1" s="48"/>
      <c r="E1" s="48"/>
      <c r="F1" s="48"/>
      <c r="G1" s="48"/>
      <c r="H1" s="48"/>
      <c r="I1" s="48"/>
      <c r="J1" s="48"/>
      <c r="K1" s="48"/>
    </row>
    <row r="2" spans="2:17" ht="18" x14ac:dyDescent="0.25">
      <c r="B2" s="30" t="s">
        <v>0</v>
      </c>
      <c r="C2" s="65"/>
      <c r="D2" s="65"/>
      <c r="E2" s="65"/>
      <c r="F2" s="65"/>
      <c r="G2" s="65"/>
      <c r="H2" s="65"/>
      <c r="I2" s="5"/>
      <c r="J2" s="5"/>
      <c r="K2" s="5"/>
      <c r="L2" s="6"/>
    </row>
    <row r="3" spans="2:17" ht="18" x14ac:dyDescent="0.25">
      <c r="B3" s="43" t="s">
        <v>1</v>
      </c>
      <c r="C3" s="66"/>
      <c r="D3" s="67"/>
      <c r="E3" s="67"/>
      <c r="F3" s="67"/>
      <c r="G3" s="67"/>
      <c r="H3" s="67"/>
      <c r="I3" s="38"/>
      <c r="J3" s="38"/>
      <c r="K3" s="38"/>
      <c r="L3" s="10"/>
    </row>
    <row r="4" spans="2:17" ht="18" x14ac:dyDescent="0.25">
      <c r="B4" s="43" t="s">
        <v>2</v>
      </c>
      <c r="C4" s="67"/>
      <c r="D4" s="67"/>
      <c r="E4" s="67"/>
      <c r="F4" s="67"/>
      <c r="G4" s="67"/>
      <c r="H4" s="67"/>
      <c r="I4" s="38"/>
      <c r="J4" s="38"/>
      <c r="K4" s="38"/>
      <c r="L4" s="10"/>
    </row>
    <row r="5" spans="2:17" ht="18.75" thickBot="1" x14ac:dyDescent="0.3">
      <c r="B5" s="44" t="s">
        <v>3</v>
      </c>
      <c r="C5" s="68"/>
      <c r="D5" s="68"/>
      <c r="E5" s="68"/>
      <c r="F5" s="68"/>
      <c r="G5" s="68"/>
      <c r="H5" s="68"/>
      <c r="I5" s="23"/>
      <c r="J5" s="23"/>
      <c r="K5" s="23"/>
      <c r="L5" s="45"/>
    </row>
    <row r="6" spans="2:17" ht="18" x14ac:dyDescent="0.25">
      <c r="B6" s="54"/>
      <c r="C6" s="55"/>
      <c r="D6" s="55"/>
      <c r="E6" s="55"/>
      <c r="F6" s="55"/>
      <c r="G6" s="55"/>
      <c r="H6" s="55"/>
      <c r="I6" s="48"/>
      <c r="J6" s="48"/>
      <c r="K6" s="48"/>
      <c r="L6" s="47"/>
      <c r="O6" s="57"/>
    </row>
    <row r="7" spans="2:17" ht="18" x14ac:dyDescent="0.25">
      <c r="B7" s="54" t="s">
        <v>4</v>
      </c>
      <c r="C7" s="55"/>
      <c r="D7" s="55"/>
      <c r="E7" s="55"/>
      <c r="F7" s="55"/>
      <c r="G7" s="55"/>
      <c r="H7" s="48"/>
      <c r="I7" s="48"/>
      <c r="J7" s="48"/>
      <c r="K7" s="48"/>
      <c r="L7" s="48"/>
      <c r="M7" s="48"/>
      <c r="N7" s="47"/>
      <c r="O7" s="47"/>
    </row>
    <row r="8" spans="2:17" x14ac:dyDescent="0.2">
      <c r="B8" s="59" t="s">
        <v>5</v>
      </c>
      <c r="C8" s="60"/>
      <c r="D8" s="60"/>
      <c r="E8" s="60"/>
      <c r="F8" s="60"/>
      <c r="G8" s="60"/>
      <c r="H8" s="61"/>
      <c r="I8" s="61"/>
      <c r="J8" s="61"/>
      <c r="K8" s="61"/>
      <c r="L8" s="61"/>
      <c r="M8" s="61"/>
      <c r="N8" s="59"/>
      <c r="O8" s="59"/>
      <c r="P8" s="62"/>
      <c r="Q8" s="62"/>
    </row>
    <row r="9" spans="2:17" x14ac:dyDescent="0.2">
      <c r="B9" s="60" t="s">
        <v>6</v>
      </c>
      <c r="C9" s="61"/>
      <c r="D9" s="61"/>
      <c r="E9" s="61"/>
      <c r="F9" s="61"/>
      <c r="G9" s="61"/>
      <c r="H9" s="61"/>
      <c r="I9" s="61"/>
      <c r="J9" s="63"/>
      <c r="K9" s="61"/>
      <c r="L9" s="61"/>
      <c r="M9" s="61"/>
      <c r="N9" s="64"/>
      <c r="O9" s="59"/>
      <c r="P9" s="62"/>
      <c r="Q9" s="62"/>
    </row>
    <row r="10" spans="2:17" x14ac:dyDescent="0.2">
      <c r="B10" s="60" t="s">
        <v>28</v>
      </c>
      <c r="C10" s="61"/>
      <c r="D10" s="61"/>
      <c r="E10" s="61"/>
      <c r="F10" s="61"/>
      <c r="G10" s="61"/>
      <c r="H10" s="61"/>
      <c r="I10" s="61"/>
      <c r="J10" s="63"/>
      <c r="K10" s="61"/>
      <c r="L10" s="61"/>
      <c r="M10" s="61"/>
      <c r="N10" s="64"/>
      <c r="O10" s="59"/>
      <c r="P10" s="62"/>
      <c r="Q10" s="62"/>
    </row>
    <row r="11" spans="2:17" x14ac:dyDescent="0.2">
      <c r="B11" s="60" t="s">
        <v>7</v>
      </c>
      <c r="C11" s="61"/>
      <c r="D11" s="61"/>
      <c r="E11" s="61"/>
      <c r="F11" s="61"/>
      <c r="G11" s="61"/>
      <c r="H11" s="61"/>
      <c r="I11" s="61"/>
      <c r="J11" s="63"/>
      <c r="K11" s="61"/>
      <c r="L11" s="61"/>
      <c r="M11" s="61"/>
      <c r="N11" s="64"/>
      <c r="O11" s="59"/>
      <c r="P11" s="62"/>
      <c r="Q11" s="62"/>
    </row>
    <row r="12" spans="2:17" ht="15" x14ac:dyDescent="0.2">
      <c r="B12" s="69" t="s">
        <v>29</v>
      </c>
      <c r="C12" s="56"/>
      <c r="D12" s="56"/>
      <c r="E12" s="56"/>
      <c r="F12" s="56"/>
      <c r="G12" s="56"/>
      <c r="H12" s="56"/>
      <c r="I12" s="56"/>
      <c r="J12" s="56"/>
      <c r="K12" s="56"/>
      <c r="L12" s="49"/>
    </row>
    <row r="13" spans="2:17" ht="13.5" thickBot="1" x14ac:dyDescent="0.25"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9"/>
    </row>
    <row r="14" spans="2:17" ht="18" x14ac:dyDescent="0.25">
      <c r="B14" s="30" t="s">
        <v>8</v>
      </c>
      <c r="C14" s="65"/>
      <c r="D14" s="65"/>
      <c r="E14" s="65"/>
      <c r="F14" s="65"/>
      <c r="G14" s="65"/>
      <c r="H14" s="65"/>
      <c r="I14" s="5"/>
      <c r="J14" s="5"/>
      <c r="K14" s="5"/>
      <c r="L14" s="6"/>
    </row>
    <row r="15" spans="2:17" x14ac:dyDescent="0.2">
      <c r="B15" s="7"/>
      <c r="C15" s="8"/>
      <c r="D15" s="9"/>
      <c r="E15" s="9"/>
      <c r="F15" s="9"/>
      <c r="G15" s="9"/>
      <c r="H15" s="9"/>
      <c r="I15" s="9"/>
      <c r="J15" s="9"/>
      <c r="K15" s="9"/>
      <c r="L15" s="10"/>
    </row>
    <row r="16" spans="2:17" x14ac:dyDescent="0.2">
      <c r="B16" s="11" t="s">
        <v>9</v>
      </c>
      <c r="C16" s="12"/>
      <c r="D16" s="38"/>
      <c r="E16" s="38"/>
      <c r="F16" s="38"/>
      <c r="G16" s="38"/>
      <c r="H16" s="38"/>
      <c r="I16" s="38"/>
      <c r="J16" s="38"/>
      <c r="K16" s="38"/>
      <c r="L16" s="10"/>
    </row>
    <row r="17" spans="1:13" x14ac:dyDescent="0.2">
      <c r="B17" s="14" t="s">
        <v>10</v>
      </c>
      <c r="C17" s="12" t="s">
        <v>11</v>
      </c>
      <c r="D17" s="38" t="s">
        <v>12</v>
      </c>
      <c r="E17" s="38" t="s">
        <v>13</v>
      </c>
      <c r="F17" s="38" t="s">
        <v>14</v>
      </c>
      <c r="G17" s="38" t="s">
        <v>15</v>
      </c>
      <c r="H17" s="38" t="s">
        <v>16</v>
      </c>
      <c r="I17" s="38" t="s">
        <v>15</v>
      </c>
      <c r="J17" s="38" t="s">
        <v>17</v>
      </c>
      <c r="K17" s="13" t="s">
        <v>15</v>
      </c>
      <c r="L17" s="10"/>
    </row>
    <row r="18" spans="1:13" s="4" customFormat="1" ht="12.75" customHeight="1" x14ac:dyDescent="0.15">
      <c r="A18" s="51"/>
      <c r="B18" s="15"/>
      <c r="C18" s="16"/>
      <c r="D18" s="18" t="s">
        <v>18</v>
      </c>
      <c r="E18" s="17">
        <f>LARGE(E19:E27,1)+LARGE(E19:E27,2)+LARGE(E19:E27,3)</f>
        <v>0</v>
      </c>
      <c r="F18" s="18" t="s">
        <v>18</v>
      </c>
      <c r="G18" s="17">
        <f>LARGE(G19:G27,1)+LARGE(G19:G27,2)+LARGE(G19:G27,3)</f>
        <v>0</v>
      </c>
      <c r="H18" s="18" t="s">
        <v>19</v>
      </c>
      <c r="I18" s="17">
        <f>LARGE(I19:I27,1)+LARGE(I19:I27,2)+LARGE(I19:I27,3)</f>
        <v>0</v>
      </c>
      <c r="J18" s="18" t="s">
        <v>19</v>
      </c>
      <c r="K18" s="19">
        <f>LARGE(K19:K27,1)+LARGE(K19:K27,2)+LARGE(K19:K27,3)</f>
        <v>0</v>
      </c>
      <c r="L18" s="20"/>
      <c r="M18" s="51"/>
    </row>
    <row r="19" spans="1:13" x14ac:dyDescent="0.2">
      <c r="A19" s="47">
        <v>1</v>
      </c>
      <c r="B19" s="25"/>
      <c r="D19" s="27"/>
      <c r="E19" s="39">
        <f>MAX(IF(D19&lt;&gt;"",ROUNDDOWN(1000-faktorer!$C$2*(D19-faktorer!$B$2)*100,0),0),0)</f>
        <v>0</v>
      </c>
      <c r="F19" s="27"/>
      <c r="G19" s="39">
        <f>MAX(IF(F19&lt;&gt;"",ROUNDDOWN(1000-faktorer!$C$4*(F19-faktorer!$B$4)*10,0),0),0)</f>
        <v>0</v>
      </c>
      <c r="H19" s="27"/>
      <c r="I19" s="39">
        <f>MAX(IF(H19&lt;&gt;"",ROUNDDOWN(1000+[1]faktorer!$C$3*(H19-[1]faktorer!$B$3)*100,0),0),0)</f>
        <v>0</v>
      </c>
      <c r="K19" s="41">
        <f>MAX(IF(J19&lt;&gt;"",ROUNDDOWN((IF(J19&lt;28,828,1000))+IF(J19&lt;28,[2]faktorer!$E$6,IF(J19&lt;35,[2]faktorer!$D$6,[2]faktorer!$C$6))*(J19-IF(J19&lt;28,28,[2]faktorer!$B$6))*100,0),0),0)</f>
        <v>0</v>
      </c>
      <c r="L19" s="10"/>
    </row>
    <row r="20" spans="1:13" x14ac:dyDescent="0.2">
      <c r="A20" s="47">
        <v>2</v>
      </c>
      <c r="B20" s="25"/>
      <c r="D20" s="27"/>
      <c r="E20" s="39">
        <f>MAX(IF(D20&lt;&gt;"",ROUNDDOWN(1000-faktorer!$C$2*(D20-faktorer!$B$2)*100,0),0),0)</f>
        <v>0</v>
      </c>
      <c r="F20" s="27"/>
      <c r="G20" s="39">
        <f>MAX(IF(F20&lt;&gt;"",ROUNDDOWN(1000-faktorer!$C$4*(F20-faktorer!$B$4)*10,0),0),0)</f>
        <v>0</v>
      </c>
      <c r="H20" s="27"/>
      <c r="I20" s="39">
        <f>MAX(IF(H20&lt;&gt;"",ROUNDDOWN(1000+[1]faktorer!$C$3*(H20-[1]faktorer!$B$3)*100,0),0),0)</f>
        <v>0</v>
      </c>
      <c r="K20" s="41">
        <f>MAX(IF(J20&lt;&gt;"",ROUNDDOWN((IF(J20&lt;28,828,1000))+IF(J20&lt;28,[2]faktorer!$E$6,IF(J20&lt;35,[2]faktorer!$D$6,[2]faktorer!$C$6))*(J20-IF(J20&lt;28,28,[2]faktorer!$B$6))*100,0),0),0)</f>
        <v>0</v>
      </c>
      <c r="L20" s="10"/>
    </row>
    <row r="21" spans="1:13" x14ac:dyDescent="0.2">
      <c r="A21" s="47">
        <v>3</v>
      </c>
      <c r="B21" s="25"/>
      <c r="D21" s="27"/>
      <c r="E21" s="39">
        <f>MAX(IF(D21&lt;&gt;"",ROUNDDOWN(1000-faktorer!$C$2*(D21-faktorer!$B$2)*100,0),0),0)</f>
        <v>0</v>
      </c>
      <c r="F21" s="27"/>
      <c r="G21" s="39">
        <f>MAX(IF(F21&lt;&gt;"",ROUNDDOWN(1000-faktorer!$C$4*(F21-faktorer!$B$4)*10,0),0),0)</f>
        <v>0</v>
      </c>
      <c r="H21" s="27"/>
      <c r="I21" s="39">
        <f>MAX(IF(H21&lt;&gt;"",ROUNDDOWN(1000+[1]faktorer!$C$3*(H21-[1]faktorer!$B$3)*100,0),0),0)</f>
        <v>0</v>
      </c>
      <c r="K21" s="41">
        <f>MAX(IF(J21&lt;&gt;"",ROUNDDOWN((IF(J21&lt;28,828,1000))+IF(J21&lt;28,[2]faktorer!$E$6,IF(J21&lt;35,[2]faktorer!$D$6,[2]faktorer!$C$6))*(J21-IF(J21&lt;28,28,[2]faktorer!$B$6))*100,0),0),0)</f>
        <v>0</v>
      </c>
      <c r="L21" s="10"/>
    </row>
    <row r="22" spans="1:13" x14ac:dyDescent="0.2">
      <c r="A22" s="47">
        <v>4</v>
      </c>
      <c r="B22" s="25"/>
      <c r="D22" s="27"/>
      <c r="E22" s="39">
        <f>MAX(IF(D22&lt;&gt;"",ROUNDDOWN(1000-faktorer!$C$2*(D22-faktorer!$B$2)*100,0),0),0)</f>
        <v>0</v>
      </c>
      <c r="F22" s="27"/>
      <c r="G22" s="39">
        <f>MAX(IF(F22&lt;&gt;"",ROUNDDOWN(1000-faktorer!$C$4*(F22-faktorer!$B$4)*10,0),0),0)</f>
        <v>0</v>
      </c>
      <c r="H22" s="27"/>
      <c r="I22" s="39">
        <f>MAX(IF(H22&lt;&gt;"",ROUNDDOWN(1000+[1]faktorer!$C$3*(H22-[1]faktorer!$B$3)*100,0),0),0)</f>
        <v>0</v>
      </c>
      <c r="K22" s="41">
        <f>MAX(IF(J22&lt;&gt;"",ROUNDDOWN((IF(J22&lt;28,828,1000))+IF(J22&lt;28,[2]faktorer!$E$6,IF(J22&lt;35,[2]faktorer!$D$6,[2]faktorer!$C$6))*(J22-IF(J22&lt;28,28,[2]faktorer!$B$6))*100,0),0),0)</f>
        <v>0</v>
      </c>
      <c r="L22" s="10"/>
    </row>
    <row r="23" spans="1:13" x14ac:dyDescent="0.2">
      <c r="A23" s="47">
        <v>5</v>
      </c>
      <c r="D23" s="27"/>
      <c r="E23" s="39">
        <f>MAX(IF(D23&lt;&gt;"",ROUNDDOWN(1000-faktorer!$C$2*(D23-faktorer!$B$2)*100,0),0),0)</f>
        <v>0</v>
      </c>
      <c r="F23" s="27"/>
      <c r="G23" s="39">
        <f>MAX(IF(F23&lt;&gt;"",ROUNDDOWN(1000-faktorer!$C$4*(F23-faktorer!$B$4)*10,0),0),0)</f>
        <v>0</v>
      </c>
      <c r="H23" s="27"/>
      <c r="I23" s="39">
        <f>MAX(IF(H23&lt;&gt;"",ROUNDDOWN(1000+[1]faktorer!$C$3*(H23-[1]faktorer!$B$3)*100,0),0),0)</f>
        <v>0</v>
      </c>
      <c r="K23" s="41">
        <f>MAX(IF(J23&lt;&gt;"",ROUNDDOWN((IF(J23&lt;28,828,1000))+IF(J23&lt;28,[2]faktorer!$E$6,IF(J23&lt;35,[2]faktorer!$D$6,[2]faktorer!$C$6))*(J23-IF(J23&lt;28,28,[2]faktorer!$B$6))*100,0),0),0)</f>
        <v>0</v>
      </c>
      <c r="L23" s="10"/>
    </row>
    <row r="24" spans="1:13" x14ac:dyDescent="0.2">
      <c r="A24" s="47">
        <v>6</v>
      </c>
      <c r="B24" s="25"/>
      <c r="D24" s="27"/>
      <c r="E24" s="39">
        <f>MAX(IF(D24&lt;&gt;"",ROUNDDOWN(1000-faktorer!$C$2*(D24-faktorer!$B$2)*100,0),0),0)</f>
        <v>0</v>
      </c>
      <c r="G24" s="39">
        <f>MAX(IF(F24&lt;&gt;"",ROUNDDOWN(1000-faktorer!$C$4*(F24-faktorer!$B$4)*10,0),0),0)</f>
        <v>0</v>
      </c>
      <c r="H24" s="27"/>
      <c r="I24" s="39">
        <f>MAX(IF(H24&lt;&gt;"",ROUNDDOWN(1000+[1]faktorer!$C$3*(H24-[1]faktorer!$B$3)*100,0),0),0)</f>
        <v>0</v>
      </c>
      <c r="K24" s="41">
        <f>MAX(IF(J24&lt;&gt;"",ROUNDDOWN((IF(J24&lt;28,828,1000))+IF(J24&lt;28,[2]faktorer!$E$6,IF(J24&lt;35,[2]faktorer!$D$6,[2]faktorer!$C$6))*(J24-IF(J24&lt;28,28,[2]faktorer!$B$6))*100,0),0),0)</f>
        <v>0</v>
      </c>
      <c r="L24" s="10"/>
    </row>
    <row r="25" spans="1:13" x14ac:dyDescent="0.2">
      <c r="A25" s="47">
        <v>7</v>
      </c>
      <c r="B25" s="25"/>
      <c r="D25" s="27"/>
      <c r="E25" s="39">
        <f>MAX(IF(D25&lt;&gt;"",ROUNDDOWN(1000-faktorer!$C$2*(D25-faktorer!$B$2)*100,0),0),0)</f>
        <v>0</v>
      </c>
      <c r="G25" s="39">
        <f>MAX(IF(F25&lt;&gt;"",ROUNDDOWN(1000-faktorer!$C$4*(F25-faktorer!$B$4)*10,0),0),0)</f>
        <v>0</v>
      </c>
      <c r="H25" s="27"/>
      <c r="I25" s="39">
        <f>MAX(IF(H25&lt;&gt;"",ROUNDDOWN(1000+[1]faktorer!$C$3*(H25-[1]faktorer!$B$3)*100,0),0),0)</f>
        <v>0</v>
      </c>
      <c r="K25" s="41">
        <f>MAX(IF(J25&lt;&gt;"",ROUNDDOWN((IF(J25&lt;28,828,1000))+IF(J25&lt;28,[2]faktorer!$E$6,IF(J25&lt;35,[2]faktorer!$D$6,[2]faktorer!$C$6))*(J25-IF(J25&lt;28,28,[2]faktorer!$B$6))*100,0),0),0)</f>
        <v>0</v>
      </c>
      <c r="L25" s="10"/>
    </row>
    <row r="26" spans="1:13" x14ac:dyDescent="0.2">
      <c r="A26" s="47">
        <v>8</v>
      </c>
      <c r="B26" s="25"/>
      <c r="D26" s="27"/>
      <c r="E26" s="39">
        <f>MAX(IF(D26&lt;&gt;"",ROUNDDOWN(1000-faktorer!$C$2*(D26-faktorer!$B$2)*100,0),0),0)</f>
        <v>0</v>
      </c>
      <c r="G26" s="39">
        <f>MAX(IF(F26&lt;&gt;"",ROUNDDOWN(1000-faktorer!$C$4*(F26-faktorer!$B$4)*10,0),0),0)</f>
        <v>0</v>
      </c>
      <c r="H26" s="27"/>
      <c r="I26" s="39">
        <f>MAX(IF(H26&lt;&gt;"",ROUNDDOWN(1000+[1]faktorer!$C$3*(H26-[1]faktorer!$B$3)*100,0),0),0)</f>
        <v>0</v>
      </c>
      <c r="K26" s="41">
        <f>MAX(IF(J26&lt;&gt;"",ROUNDDOWN((IF(J26&lt;28,828,1000))+IF(J26&lt;28,[2]faktorer!$E$6,IF(J26&lt;35,[2]faktorer!$D$6,[2]faktorer!$C$6))*(J26-IF(J26&lt;28,28,[2]faktorer!$B$6))*100,0),0),0)</f>
        <v>0</v>
      </c>
      <c r="L26" s="10"/>
    </row>
    <row r="27" spans="1:13" x14ac:dyDescent="0.2">
      <c r="A27" s="47">
        <v>9</v>
      </c>
      <c r="B27" s="26"/>
      <c r="C27" s="31"/>
      <c r="D27" s="28"/>
      <c r="E27" s="39">
        <f>MAX(IF(D27&lt;&gt;"",ROUNDDOWN(1000-faktorer!$C$2*(D27-faktorer!$B$2)*100,0),0),0)</f>
        <v>0</v>
      </c>
      <c r="F27" s="29"/>
      <c r="G27" s="40">
        <f>MAX(IF(F27&lt;&gt;"",ROUNDDOWN(1000-faktorer!$C$4*(F27-faktorer!$B$4)*10,0),0),0)</f>
        <v>0</v>
      </c>
      <c r="H27" s="28"/>
      <c r="I27" s="40">
        <f>MAX(IF(H27&lt;&gt;"",ROUNDDOWN(1000+[1]faktorer!$C$3*(H27-[1]faktorer!$B$3)*100,0),0),0)</f>
        <v>0</v>
      </c>
      <c r="J27" s="29"/>
      <c r="K27" s="41">
        <f>MAX(IF(J27&lt;&gt;"",ROUNDDOWN((IF(J27&lt;28,828,1000))+IF(J27&lt;28,[2]faktorer!$E$6,IF(J27&lt;35,[2]faktorer!$D$6,[2]faktorer!$C$6))*(J27-IF(J27&lt;28,28,[2]faktorer!$B$6))*100,0),0),0)</f>
        <v>0</v>
      </c>
      <c r="L27" s="10"/>
    </row>
    <row r="28" spans="1:13" x14ac:dyDescent="0.2">
      <c r="B28" s="11"/>
      <c r="C28" s="12"/>
      <c r="D28" s="18" t="s">
        <v>18</v>
      </c>
      <c r="E28" s="53"/>
      <c r="F28" s="38"/>
      <c r="G28" s="38"/>
      <c r="H28" s="38"/>
      <c r="I28" s="38"/>
      <c r="J28" s="38"/>
      <c r="K28" s="38"/>
      <c r="L28" s="22"/>
    </row>
    <row r="29" spans="1:13" x14ac:dyDescent="0.2">
      <c r="B29" s="11" t="s">
        <v>20</v>
      </c>
      <c r="C29" s="12" t="s">
        <v>11</v>
      </c>
      <c r="D29" s="28"/>
      <c r="E29" s="42">
        <f>MAX(IF(D29&lt;&gt;"",ROUNDDOWN(1000-faktorer!$C$6*(D29-faktorer!$B$6)*100,0),0),0)</f>
        <v>0</v>
      </c>
      <c r="F29" s="38"/>
      <c r="G29" s="38"/>
      <c r="H29" s="38"/>
      <c r="I29" s="38"/>
      <c r="J29" s="38"/>
      <c r="K29" s="38"/>
      <c r="L29" s="22"/>
    </row>
    <row r="30" spans="1:13" x14ac:dyDescent="0.2">
      <c r="A30" s="47">
        <v>1</v>
      </c>
      <c r="B30" s="25"/>
      <c r="D30" s="38"/>
      <c r="E30" s="38"/>
      <c r="F30" s="38"/>
      <c r="G30" s="38"/>
      <c r="H30" s="38"/>
      <c r="I30" s="38"/>
      <c r="J30" s="38"/>
      <c r="K30" s="38"/>
      <c r="L30" s="22"/>
    </row>
    <row r="31" spans="1:13" ht="13.5" thickBot="1" x14ac:dyDescent="0.25">
      <c r="A31" s="47">
        <v>2</v>
      </c>
      <c r="B31" s="25"/>
      <c r="D31" s="38"/>
      <c r="E31" s="38"/>
      <c r="F31" s="38"/>
      <c r="G31" s="38"/>
      <c r="H31" s="21" t="s">
        <v>21</v>
      </c>
      <c r="I31" s="38"/>
      <c r="J31" s="38"/>
      <c r="K31" s="38"/>
      <c r="L31" s="22"/>
    </row>
    <row r="32" spans="1:13" ht="13.5" thickBot="1" x14ac:dyDescent="0.25">
      <c r="A32" s="47">
        <v>3</v>
      </c>
      <c r="B32" s="25"/>
      <c r="D32" s="38"/>
      <c r="E32" s="38"/>
      <c r="F32" s="38"/>
      <c r="G32" s="38"/>
      <c r="H32" s="50">
        <f>E18+G18+I18+K18+E29</f>
        <v>0</v>
      </c>
      <c r="I32" s="38"/>
      <c r="J32" s="38"/>
      <c r="K32" s="38"/>
      <c r="L32" s="22"/>
    </row>
    <row r="33" spans="1:12" x14ac:dyDescent="0.2">
      <c r="A33" s="47">
        <v>4</v>
      </c>
      <c r="B33" s="25"/>
      <c r="D33" s="38"/>
      <c r="E33" s="38"/>
      <c r="F33" s="38"/>
      <c r="G33" s="38"/>
      <c r="H33" s="38"/>
      <c r="I33" s="38"/>
      <c r="J33" s="38"/>
      <c r="K33" s="38"/>
      <c r="L33" s="22"/>
    </row>
    <row r="34" spans="1:12" x14ac:dyDescent="0.2">
      <c r="A34" s="47">
        <v>5</v>
      </c>
      <c r="B34" s="25"/>
      <c r="D34" s="38"/>
      <c r="E34" s="38"/>
      <c r="F34" s="38"/>
      <c r="G34" s="38"/>
      <c r="H34" s="38"/>
      <c r="I34" s="38"/>
      <c r="J34" s="38"/>
      <c r="K34" s="38"/>
      <c r="L34" s="22"/>
    </row>
    <row r="35" spans="1:12" ht="13.5" thickBot="1" x14ac:dyDescent="0.25">
      <c r="B35" s="46"/>
      <c r="C35" s="23"/>
      <c r="D35" s="23"/>
      <c r="E35" s="23"/>
      <c r="F35" s="23"/>
      <c r="G35" s="23"/>
      <c r="H35" s="23"/>
      <c r="I35" s="23"/>
      <c r="J35" s="23"/>
      <c r="K35" s="23"/>
      <c r="L35" s="24"/>
    </row>
    <row r="36" spans="1:12" x14ac:dyDescent="0.2"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9"/>
    </row>
    <row r="37" spans="1:12" ht="13.5" thickBot="1" x14ac:dyDescent="0.25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9"/>
    </row>
    <row r="38" spans="1:12" ht="18" x14ac:dyDescent="0.25">
      <c r="B38" s="30" t="s">
        <v>8</v>
      </c>
      <c r="C38" s="65"/>
      <c r="D38" s="65"/>
      <c r="E38" s="65"/>
      <c r="F38" s="65"/>
      <c r="G38" s="65"/>
      <c r="H38" s="65"/>
      <c r="I38" s="5"/>
      <c r="J38" s="5"/>
      <c r="K38" s="5"/>
      <c r="L38" s="6"/>
    </row>
    <row r="39" spans="1:12" x14ac:dyDescent="0.2">
      <c r="B39" s="7"/>
      <c r="C39" s="8"/>
      <c r="D39" s="9"/>
      <c r="E39" s="9"/>
      <c r="F39" s="9"/>
      <c r="G39" s="9"/>
      <c r="H39" s="9"/>
      <c r="I39" s="9"/>
      <c r="J39" s="9"/>
      <c r="K39" s="9"/>
      <c r="L39" s="10"/>
    </row>
    <row r="40" spans="1:12" x14ac:dyDescent="0.2">
      <c r="B40" s="11" t="s">
        <v>9</v>
      </c>
      <c r="C40" s="12"/>
      <c r="D40" s="38"/>
      <c r="E40" s="38"/>
      <c r="F40" s="38"/>
      <c r="G40" s="38"/>
      <c r="H40" s="38"/>
      <c r="I40" s="38"/>
      <c r="J40" s="38"/>
      <c r="K40" s="38"/>
      <c r="L40" s="10"/>
    </row>
    <row r="41" spans="1:12" x14ac:dyDescent="0.2">
      <c r="B41" s="14" t="s">
        <v>10</v>
      </c>
      <c r="C41" s="12" t="s">
        <v>11</v>
      </c>
      <c r="D41" s="38" t="s">
        <v>12</v>
      </c>
      <c r="E41" s="38" t="s">
        <v>13</v>
      </c>
      <c r="F41" s="38" t="s">
        <v>14</v>
      </c>
      <c r="G41" s="38" t="s">
        <v>15</v>
      </c>
      <c r="H41" s="38" t="s">
        <v>16</v>
      </c>
      <c r="I41" s="38" t="s">
        <v>15</v>
      </c>
      <c r="J41" s="38" t="s">
        <v>17</v>
      </c>
      <c r="K41" s="13" t="s">
        <v>15</v>
      </c>
      <c r="L41" s="10"/>
    </row>
    <row r="42" spans="1:12" x14ac:dyDescent="0.2">
      <c r="A42" s="51"/>
      <c r="B42" s="15"/>
      <c r="C42" s="16"/>
      <c r="D42" s="18" t="s">
        <v>18</v>
      </c>
      <c r="E42" s="17">
        <f>LARGE(E43:E51,1)+LARGE(E43:E51,2)+LARGE(E43:E51,3)</f>
        <v>0</v>
      </c>
      <c r="F42" s="18" t="s">
        <v>18</v>
      </c>
      <c r="G42" s="17">
        <f>LARGE(G43:G51,1)+LARGE(G43:G51,2)+LARGE(G43:G51,3)</f>
        <v>0</v>
      </c>
      <c r="H42" s="18" t="s">
        <v>19</v>
      </c>
      <c r="I42" s="17">
        <f>LARGE(I43:I51,1)+LARGE(I43:I51,2)+LARGE(I43:I51,3)</f>
        <v>0</v>
      </c>
      <c r="J42" s="18" t="s">
        <v>19</v>
      </c>
      <c r="K42" s="19">
        <f>LARGE(K43:K51,1)+LARGE(K43:K51,2)+LARGE(K43:K51,3)</f>
        <v>0</v>
      </c>
      <c r="L42" s="20"/>
    </row>
    <row r="43" spans="1:12" x14ac:dyDescent="0.2">
      <c r="A43" s="47">
        <v>1</v>
      </c>
      <c r="B43" s="25"/>
      <c r="D43" s="27"/>
      <c r="E43" s="39">
        <f>MAX(IF(D43&lt;&gt;"",ROUNDDOWN(1000-faktorer!$C$2*(D43-faktorer!$B$2)*100,0),0),0)</f>
        <v>0</v>
      </c>
      <c r="F43" s="27"/>
      <c r="G43" s="39">
        <f>MAX(IF(F43&lt;&gt;"",ROUNDDOWN(1000-faktorer!$C$4*(F43-faktorer!$B$4)*10,0),0),0)</f>
        <v>0</v>
      </c>
      <c r="H43" s="27"/>
      <c r="I43" s="39">
        <f>MAX(IF(H43&lt;&gt;"",ROUNDDOWN(1000+[1]faktorer!$C$3*(H43-[1]faktorer!$B$3)*100,0),0),0)</f>
        <v>0</v>
      </c>
      <c r="K43" s="41">
        <f>MAX(IF(J43&lt;&gt;"",ROUNDDOWN((IF(J43&lt;28,828,1000))+IF(J43&lt;28,[2]faktorer!$E$6,IF(J43&lt;35,[2]faktorer!$D$6,[2]faktorer!$C$6))*(J43-IF(J43&lt;28,28,[2]faktorer!$B$6))*100,0),0),0)</f>
        <v>0</v>
      </c>
      <c r="L43" s="10"/>
    </row>
    <row r="44" spans="1:12" x14ac:dyDescent="0.2">
      <c r="A44" s="47">
        <v>2</v>
      </c>
      <c r="B44" s="25"/>
      <c r="D44" s="27"/>
      <c r="E44" s="39">
        <f>MAX(IF(D44&lt;&gt;"",ROUNDDOWN(1000-faktorer!$C$2*(D44-faktorer!$B$2)*100,0),0),0)</f>
        <v>0</v>
      </c>
      <c r="F44" s="27"/>
      <c r="G44" s="39">
        <f>MAX(IF(F44&lt;&gt;"",ROUNDDOWN(1000-faktorer!$C$4*(F44-faktorer!$B$4)*10,0),0),0)</f>
        <v>0</v>
      </c>
      <c r="H44" s="27"/>
      <c r="I44" s="39">
        <f>MAX(IF(H44&lt;&gt;"",ROUNDDOWN(1000+[1]faktorer!$C$3*(H44-[1]faktorer!$B$3)*100,0),0),0)</f>
        <v>0</v>
      </c>
      <c r="K44" s="41">
        <f>MAX(IF(J44&lt;&gt;"",ROUNDDOWN((IF(J44&lt;28,828,1000))+IF(J44&lt;28,[2]faktorer!$E$6,IF(J44&lt;35,[2]faktorer!$D$6,[2]faktorer!$C$6))*(J44-IF(J44&lt;28,28,[2]faktorer!$B$6))*100,0),0),0)</f>
        <v>0</v>
      </c>
      <c r="L44" s="10"/>
    </row>
    <row r="45" spans="1:12" x14ac:dyDescent="0.2">
      <c r="A45" s="47">
        <v>3</v>
      </c>
      <c r="B45" s="25"/>
      <c r="D45" s="27"/>
      <c r="E45" s="39">
        <f>MAX(IF(D45&lt;&gt;"",ROUNDDOWN(1000-faktorer!$C$2*(D45-faktorer!$B$2)*100,0),0),0)</f>
        <v>0</v>
      </c>
      <c r="F45" s="27"/>
      <c r="G45" s="39">
        <f>MAX(IF(F45&lt;&gt;"",ROUNDDOWN(1000-faktorer!$C$4*(F45-faktorer!$B$4)*10,0),0),0)</f>
        <v>0</v>
      </c>
      <c r="H45" s="27"/>
      <c r="I45" s="39">
        <f>MAX(IF(H45&lt;&gt;"",ROUNDDOWN(1000+[1]faktorer!$C$3*(H45-[1]faktorer!$B$3)*100,0),0),0)</f>
        <v>0</v>
      </c>
      <c r="K45" s="41">
        <f>MAX(IF(J45&lt;&gt;"",ROUNDDOWN((IF(J45&lt;28,828,1000))+IF(J45&lt;28,[2]faktorer!$E$6,IF(J45&lt;35,[2]faktorer!$D$6,[2]faktorer!$C$6))*(J45-IF(J45&lt;28,28,[2]faktorer!$B$6))*100,0),0),0)</f>
        <v>0</v>
      </c>
      <c r="L45" s="10"/>
    </row>
    <row r="46" spans="1:12" x14ac:dyDescent="0.2">
      <c r="A46" s="47">
        <v>4</v>
      </c>
      <c r="B46" s="25"/>
      <c r="D46" s="27"/>
      <c r="E46" s="39">
        <f>MAX(IF(D46&lt;&gt;"",ROUNDDOWN(1000-faktorer!$C$2*(D46-faktorer!$B$2)*100,0),0),0)</f>
        <v>0</v>
      </c>
      <c r="F46" s="27"/>
      <c r="G46" s="39">
        <f>MAX(IF(F46&lt;&gt;"",ROUNDDOWN(1000-faktorer!$C$4*(F46-faktorer!$B$4)*10,0),0),0)</f>
        <v>0</v>
      </c>
      <c r="H46" s="27"/>
      <c r="I46" s="39">
        <f>MAX(IF(H46&lt;&gt;"",ROUNDDOWN(1000+[1]faktorer!$C$3*(H46-[1]faktorer!$B$3)*100,0),0),0)</f>
        <v>0</v>
      </c>
      <c r="K46" s="41">
        <f>MAX(IF(J46&lt;&gt;"",ROUNDDOWN((IF(J46&lt;28,828,1000))+IF(J46&lt;28,[2]faktorer!$E$6,IF(J46&lt;35,[2]faktorer!$D$6,[2]faktorer!$C$6))*(J46-IF(J46&lt;28,28,[2]faktorer!$B$6))*100,0),0),0)</f>
        <v>0</v>
      </c>
      <c r="L46" s="10"/>
    </row>
    <row r="47" spans="1:12" x14ac:dyDescent="0.2">
      <c r="A47" s="47">
        <v>5</v>
      </c>
      <c r="B47" s="25"/>
      <c r="D47" s="27"/>
      <c r="E47" s="39">
        <f>MAX(IF(D47&lt;&gt;"",ROUNDDOWN(1000-faktorer!$C$2*(D47-faktorer!$B$2)*100,0),0),0)</f>
        <v>0</v>
      </c>
      <c r="F47" s="27"/>
      <c r="G47" s="39">
        <f>MAX(IF(F47&lt;&gt;"",ROUNDDOWN(1000-faktorer!$C$4*(F47-faktorer!$B$4)*10,0),0),0)</f>
        <v>0</v>
      </c>
      <c r="H47" s="27"/>
      <c r="I47" s="39">
        <f>MAX(IF(H47&lt;&gt;"",ROUNDDOWN(1000+[1]faktorer!$C$3*(H47-[1]faktorer!$B$3)*100,0),0),0)</f>
        <v>0</v>
      </c>
      <c r="K47" s="41">
        <f>MAX(IF(J47&lt;&gt;"",ROUNDDOWN((IF(J47&lt;28,828,1000))+IF(J47&lt;28,[2]faktorer!$E$6,IF(J47&lt;35,[2]faktorer!$D$6,[2]faktorer!$C$6))*(J47-IF(J47&lt;28,28,[2]faktorer!$B$6))*100,0),0),0)</f>
        <v>0</v>
      </c>
      <c r="L47" s="10"/>
    </row>
    <row r="48" spans="1:12" x14ac:dyDescent="0.2">
      <c r="A48" s="47">
        <v>6</v>
      </c>
      <c r="B48" s="25"/>
      <c r="D48" s="27"/>
      <c r="E48" s="39">
        <f>MAX(IF(D48&lt;&gt;"",ROUNDDOWN(1000-faktorer!$C$2*(D48-faktorer!$B$2)*100,0),0),0)</f>
        <v>0</v>
      </c>
      <c r="G48" s="39">
        <f>MAX(IF(F48&lt;&gt;"",ROUNDDOWN(1000-faktorer!$C$4*(F48-faktorer!$B$4)*10,0),0),0)</f>
        <v>0</v>
      </c>
      <c r="H48" s="27"/>
      <c r="I48" s="39">
        <f>MAX(IF(H48&lt;&gt;"",ROUNDDOWN(1000+[1]faktorer!$C$3*(H48-[1]faktorer!$B$3)*100,0),0),0)</f>
        <v>0</v>
      </c>
      <c r="K48" s="41">
        <f>MAX(IF(J48&lt;&gt;"",ROUNDDOWN((IF(J48&lt;28,828,1000))+IF(J48&lt;28,[2]faktorer!$E$6,IF(J48&lt;35,[2]faktorer!$D$6,[2]faktorer!$C$6))*(J48-IF(J48&lt;28,28,[2]faktorer!$B$6))*100,0),0),0)</f>
        <v>0</v>
      </c>
      <c r="L48" s="10"/>
    </row>
    <row r="49" spans="1:12" x14ac:dyDescent="0.2">
      <c r="A49" s="47">
        <v>7</v>
      </c>
      <c r="B49" s="25"/>
      <c r="D49" s="27"/>
      <c r="E49" s="39">
        <f>MAX(IF(D49&lt;&gt;"",ROUNDDOWN(1000-faktorer!$C$2*(D49-faktorer!$B$2)*100,0),0),0)</f>
        <v>0</v>
      </c>
      <c r="G49" s="39">
        <f>MAX(IF(F49&lt;&gt;"",ROUNDDOWN(1000-faktorer!$C$4*(F49-faktorer!$B$4)*10,0),0),0)</f>
        <v>0</v>
      </c>
      <c r="H49" s="27"/>
      <c r="I49" s="39">
        <f>MAX(IF(H49&lt;&gt;"",ROUNDDOWN(1000+[1]faktorer!$C$3*(H49-[1]faktorer!$B$3)*100,0),0),0)</f>
        <v>0</v>
      </c>
      <c r="K49" s="41">
        <f>MAX(IF(J49&lt;&gt;"",ROUNDDOWN((IF(J49&lt;28,828,1000))+IF(J49&lt;28,[2]faktorer!$E$6,IF(J49&lt;35,[2]faktorer!$D$6,[2]faktorer!$C$6))*(J49-IF(J49&lt;28,28,[2]faktorer!$B$6))*100,0),0),0)</f>
        <v>0</v>
      </c>
      <c r="L49" s="10"/>
    </row>
    <row r="50" spans="1:12" x14ac:dyDescent="0.2">
      <c r="A50" s="47">
        <v>8</v>
      </c>
      <c r="B50" s="25"/>
      <c r="D50" s="27"/>
      <c r="E50" s="39">
        <f>MAX(IF(D50&lt;&gt;"",ROUNDDOWN(1000-faktorer!$C$2*(D50-faktorer!$B$2)*100,0),0),0)</f>
        <v>0</v>
      </c>
      <c r="G50" s="39">
        <f>MAX(IF(F50&lt;&gt;"",ROUNDDOWN(1000-faktorer!$C$4*(F50-faktorer!$B$4)*10,0),0),0)</f>
        <v>0</v>
      </c>
      <c r="H50" s="27"/>
      <c r="I50" s="39">
        <f>MAX(IF(H50&lt;&gt;"",ROUNDDOWN(1000+[1]faktorer!$C$3*(H50-[1]faktorer!$B$3)*100,0),0),0)</f>
        <v>0</v>
      </c>
      <c r="K50" s="41">
        <f>MAX(IF(J50&lt;&gt;"",ROUNDDOWN((IF(J50&lt;28,828,1000))+IF(J50&lt;28,[2]faktorer!$E$6,IF(J50&lt;35,[2]faktorer!$D$6,[2]faktorer!$C$6))*(J50-IF(J50&lt;28,28,[2]faktorer!$B$6))*100,0),0),0)</f>
        <v>0</v>
      </c>
      <c r="L50" s="10"/>
    </row>
    <row r="51" spans="1:12" x14ac:dyDescent="0.2">
      <c r="A51" s="47">
        <v>9</v>
      </c>
      <c r="B51" s="26"/>
      <c r="C51" s="31"/>
      <c r="D51" s="28"/>
      <c r="E51" s="39">
        <f>MAX(IF(D51&lt;&gt;"",ROUNDDOWN(1000-faktorer!$C$2*(D51-faktorer!$B$2)*100,0),0),0)</f>
        <v>0</v>
      </c>
      <c r="F51" s="29"/>
      <c r="G51" s="40">
        <f>MAX(IF(F51&lt;&gt;"",ROUNDDOWN(1000-faktorer!$C$4*(F51-faktorer!$B$4)*10,0),0),0)</f>
        <v>0</v>
      </c>
      <c r="H51" s="28"/>
      <c r="I51" s="40">
        <f>MAX(IF(H51&lt;&gt;"",ROUNDDOWN(1000+[1]faktorer!$C$3*(H51-[1]faktorer!$B$3)*100,0),0),0)</f>
        <v>0</v>
      </c>
      <c r="J51" s="29"/>
      <c r="K51" s="41">
        <f>MAX(IF(J51&lt;&gt;"",ROUNDDOWN((IF(J51&lt;28,828,1000))+IF(J51&lt;28,[2]faktorer!$E$6,IF(J51&lt;35,[2]faktorer!$D$6,[2]faktorer!$C$6))*(J51-IF(J51&lt;28,28,[2]faktorer!$B$6))*100,0),0),0)</f>
        <v>0</v>
      </c>
      <c r="L51" s="10"/>
    </row>
    <row r="52" spans="1:12" x14ac:dyDescent="0.2">
      <c r="B52" s="11"/>
      <c r="C52" s="12"/>
      <c r="D52" s="18" t="s">
        <v>18</v>
      </c>
      <c r="E52" s="53"/>
      <c r="F52" s="38"/>
      <c r="G52" s="38"/>
      <c r="H52" s="38"/>
      <c r="I52" s="38"/>
      <c r="J52" s="38"/>
      <c r="K52" s="38"/>
      <c r="L52" s="22"/>
    </row>
    <row r="53" spans="1:12" x14ac:dyDescent="0.2">
      <c r="B53" s="11" t="s">
        <v>20</v>
      </c>
      <c r="C53" s="12" t="s">
        <v>11</v>
      </c>
      <c r="D53" s="28"/>
      <c r="E53" s="42">
        <f>MAX(IF(D53&lt;&gt;"",ROUNDDOWN(1000-faktorer!$C$6*(D53-faktorer!$B$6)*100,0),0),0)</f>
        <v>0</v>
      </c>
      <c r="F53" s="38"/>
      <c r="G53" s="38"/>
      <c r="H53" s="38"/>
      <c r="I53" s="38"/>
      <c r="J53" s="38"/>
      <c r="K53" s="38"/>
      <c r="L53" s="22"/>
    </row>
    <row r="54" spans="1:12" x14ac:dyDescent="0.2">
      <c r="A54" s="47">
        <v>1</v>
      </c>
      <c r="B54" s="25"/>
      <c r="D54" s="38"/>
      <c r="E54" s="38"/>
      <c r="F54" s="38"/>
      <c r="G54" s="38"/>
      <c r="H54" s="38"/>
      <c r="I54" s="38"/>
      <c r="J54" s="38"/>
      <c r="K54" s="38"/>
      <c r="L54" s="22"/>
    </row>
    <row r="55" spans="1:12" ht="13.5" thickBot="1" x14ac:dyDescent="0.25">
      <c r="A55" s="47">
        <v>2</v>
      </c>
      <c r="B55" s="25"/>
      <c r="D55" s="38"/>
      <c r="E55" s="38"/>
      <c r="F55" s="38"/>
      <c r="G55" s="38"/>
      <c r="H55" s="21" t="s">
        <v>21</v>
      </c>
      <c r="I55" s="38"/>
      <c r="J55" s="38"/>
      <c r="K55" s="38"/>
      <c r="L55" s="22"/>
    </row>
    <row r="56" spans="1:12" ht="13.5" thickBot="1" x14ac:dyDescent="0.25">
      <c r="A56" s="47">
        <v>3</v>
      </c>
      <c r="B56" s="25"/>
      <c r="D56" s="38"/>
      <c r="E56" s="38"/>
      <c r="F56" s="38"/>
      <c r="G56" s="38"/>
      <c r="H56" s="50">
        <f>E42+G42+I42+K42+E53</f>
        <v>0</v>
      </c>
      <c r="I56" s="38"/>
      <c r="J56" s="38"/>
      <c r="K56" s="38"/>
      <c r="L56" s="22"/>
    </row>
    <row r="57" spans="1:12" x14ac:dyDescent="0.2">
      <c r="A57" s="47">
        <v>4</v>
      </c>
      <c r="B57" s="25"/>
      <c r="D57" s="38"/>
      <c r="E57" s="38"/>
      <c r="F57" s="38"/>
      <c r="G57" s="38"/>
      <c r="H57" s="38"/>
      <c r="I57" s="38"/>
      <c r="J57" s="38"/>
      <c r="K57" s="38"/>
      <c r="L57" s="22"/>
    </row>
    <row r="58" spans="1:12" x14ac:dyDescent="0.2">
      <c r="A58" s="47">
        <v>5</v>
      </c>
      <c r="B58" s="25"/>
      <c r="D58" s="38"/>
      <c r="E58" s="38"/>
      <c r="F58" s="38"/>
      <c r="G58" s="38"/>
      <c r="H58" s="38"/>
      <c r="I58" s="38"/>
      <c r="J58" s="38"/>
      <c r="K58" s="38"/>
      <c r="L58" s="22"/>
    </row>
    <row r="59" spans="1:12" ht="13.5" thickBot="1" x14ac:dyDescent="0.25">
      <c r="B59" s="46"/>
      <c r="C59" s="23"/>
      <c r="D59" s="23"/>
      <c r="E59" s="23"/>
      <c r="F59" s="23"/>
      <c r="G59" s="23"/>
      <c r="H59" s="23"/>
      <c r="I59" s="23"/>
      <c r="J59" s="23"/>
      <c r="K59" s="23"/>
      <c r="L59" s="24"/>
    </row>
    <row r="60" spans="1:12" ht="13.5" thickBot="1" x14ac:dyDescent="0.25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9"/>
    </row>
    <row r="61" spans="1:12" ht="18" x14ac:dyDescent="0.25">
      <c r="B61" s="30" t="s">
        <v>8</v>
      </c>
      <c r="C61" s="65"/>
      <c r="D61" s="65"/>
      <c r="E61" s="65"/>
      <c r="F61" s="65"/>
      <c r="G61" s="65"/>
      <c r="H61" s="65"/>
      <c r="I61" s="5"/>
      <c r="J61" s="5"/>
      <c r="K61" s="5"/>
      <c r="L61" s="6"/>
    </row>
    <row r="62" spans="1:12" x14ac:dyDescent="0.2">
      <c r="B62" s="7"/>
      <c r="C62" s="8"/>
      <c r="D62" s="9"/>
      <c r="E62" s="9"/>
      <c r="F62" s="9"/>
      <c r="G62" s="9"/>
      <c r="H62" s="9"/>
      <c r="I62" s="9"/>
      <c r="J62" s="9"/>
      <c r="K62" s="9"/>
      <c r="L62" s="10"/>
    </row>
    <row r="63" spans="1:12" x14ac:dyDescent="0.2">
      <c r="B63" s="11" t="s">
        <v>9</v>
      </c>
      <c r="C63" s="12"/>
      <c r="D63" s="38"/>
      <c r="E63" s="38"/>
      <c r="F63" s="38"/>
      <c r="G63" s="38"/>
      <c r="H63" s="38"/>
      <c r="I63" s="38"/>
      <c r="J63" s="38"/>
      <c r="K63" s="38"/>
      <c r="L63" s="10"/>
    </row>
    <row r="64" spans="1:12" x14ac:dyDescent="0.2">
      <c r="B64" s="14" t="s">
        <v>10</v>
      </c>
      <c r="C64" s="12" t="s">
        <v>11</v>
      </c>
      <c r="D64" s="38" t="s">
        <v>12</v>
      </c>
      <c r="E64" s="38" t="s">
        <v>13</v>
      </c>
      <c r="F64" s="38" t="s">
        <v>14</v>
      </c>
      <c r="G64" s="38" t="s">
        <v>15</v>
      </c>
      <c r="H64" s="38" t="s">
        <v>16</v>
      </c>
      <c r="I64" s="38" t="s">
        <v>15</v>
      </c>
      <c r="J64" s="38" t="s">
        <v>17</v>
      </c>
      <c r="K64" s="13" t="s">
        <v>15</v>
      </c>
      <c r="L64" s="10"/>
    </row>
    <row r="65" spans="1:12" x14ac:dyDescent="0.2">
      <c r="A65" s="51"/>
      <c r="B65" s="15"/>
      <c r="C65" s="16"/>
      <c r="D65" s="18" t="s">
        <v>18</v>
      </c>
      <c r="E65" s="17">
        <f>LARGE(E66:E74,1)+LARGE(E66:E74,2)+LARGE(E66:E74,3)</f>
        <v>0</v>
      </c>
      <c r="F65" s="18" t="s">
        <v>18</v>
      </c>
      <c r="G65" s="17">
        <f>LARGE(G66:G74,1)+LARGE(G66:G74,2)+LARGE(G66:G74,3)</f>
        <v>0</v>
      </c>
      <c r="H65" s="18" t="s">
        <v>19</v>
      </c>
      <c r="I65" s="17">
        <f>LARGE(I66:I74,1)+LARGE(I66:I74,2)+LARGE(I66:I74,3)</f>
        <v>0</v>
      </c>
      <c r="J65" s="18" t="s">
        <v>19</v>
      </c>
      <c r="K65" s="19">
        <f>LARGE(K66:K74,1)+LARGE(K66:K74,2)+LARGE(K66:K74,3)</f>
        <v>0</v>
      </c>
      <c r="L65" s="20"/>
    </row>
    <row r="66" spans="1:12" x14ac:dyDescent="0.2">
      <c r="A66" s="47">
        <v>1</v>
      </c>
      <c r="B66" s="25"/>
      <c r="D66" s="27"/>
      <c r="E66" s="39">
        <f>MAX(IF(D66&lt;&gt;"",ROUNDDOWN(1000-faktorer!$C$2*(D66-faktorer!$B$2)*100,0),0),0)</f>
        <v>0</v>
      </c>
      <c r="F66" s="27"/>
      <c r="G66" s="39">
        <f>MAX(IF(F66&lt;&gt;"",ROUNDDOWN(1000-faktorer!$C$4*(F66-faktorer!$B$4)*10,0),0),0)</f>
        <v>0</v>
      </c>
      <c r="H66" s="27"/>
      <c r="I66" s="39">
        <f>MAX(IF(H66&lt;&gt;"",ROUNDDOWN(1000+[1]faktorer!$C$3*(H66-[1]faktorer!$B$3)*100,0),0),0)</f>
        <v>0</v>
      </c>
      <c r="K66" s="41">
        <f>MAX(IF(J66&lt;&gt;"",ROUNDDOWN((IF(J66&lt;28,828,1000))+IF(J66&lt;28,[2]faktorer!$E$6,IF(J66&lt;35,[2]faktorer!$D$6,[2]faktorer!$C$6))*(J66-IF(J66&lt;28,28,[2]faktorer!$B$6))*100,0),0),0)</f>
        <v>0</v>
      </c>
      <c r="L66" s="10"/>
    </row>
    <row r="67" spans="1:12" x14ac:dyDescent="0.2">
      <c r="A67" s="47">
        <v>2</v>
      </c>
      <c r="B67" s="25"/>
      <c r="D67" s="27"/>
      <c r="E67" s="39">
        <f>MAX(IF(D67&lt;&gt;"",ROUNDDOWN(1000-faktorer!$C$2*(D67-faktorer!$B$2)*100,0),0),0)</f>
        <v>0</v>
      </c>
      <c r="F67" s="27"/>
      <c r="G67" s="39">
        <f>MAX(IF(F67&lt;&gt;"",ROUNDDOWN(1000-faktorer!$C$4*(F67-faktorer!$B$4)*10,0),0),0)</f>
        <v>0</v>
      </c>
      <c r="H67" s="27"/>
      <c r="I67" s="39">
        <f>MAX(IF(H67&lt;&gt;"",ROUNDDOWN(1000+[1]faktorer!$C$3*(H67-[1]faktorer!$B$3)*100,0),0),0)</f>
        <v>0</v>
      </c>
      <c r="K67" s="41">
        <f>MAX(IF(J67&lt;&gt;"",ROUNDDOWN((IF(J67&lt;28,828,1000))+IF(J67&lt;28,[2]faktorer!$E$6,IF(J67&lt;35,[2]faktorer!$D$6,[2]faktorer!$C$6))*(J67-IF(J67&lt;28,28,[2]faktorer!$B$6))*100,0),0),0)</f>
        <v>0</v>
      </c>
      <c r="L67" s="10"/>
    </row>
    <row r="68" spans="1:12" x14ac:dyDescent="0.2">
      <c r="A68" s="47">
        <v>3</v>
      </c>
      <c r="B68" s="25"/>
      <c r="D68" s="27"/>
      <c r="E68" s="39">
        <f>MAX(IF(D68&lt;&gt;"",ROUNDDOWN(1000-faktorer!$C$2*(D68-faktorer!$B$2)*100,0),0),0)</f>
        <v>0</v>
      </c>
      <c r="F68" s="27"/>
      <c r="G68" s="39">
        <f>MAX(IF(F68&lt;&gt;"",ROUNDDOWN(1000-faktorer!$C$4*(F68-faktorer!$B$4)*10,0),0),0)</f>
        <v>0</v>
      </c>
      <c r="H68" s="27"/>
      <c r="I68" s="39">
        <f>MAX(IF(H68&lt;&gt;"",ROUNDDOWN(1000+[1]faktorer!$C$3*(H68-[1]faktorer!$B$3)*100,0),0),0)</f>
        <v>0</v>
      </c>
      <c r="K68" s="41">
        <f>MAX(IF(J68&lt;&gt;"",ROUNDDOWN((IF(J68&lt;28,828,1000))+IF(J68&lt;28,[2]faktorer!$E$6,IF(J68&lt;35,[2]faktorer!$D$6,[2]faktorer!$C$6))*(J68-IF(J68&lt;28,28,[2]faktorer!$B$6))*100,0),0),0)</f>
        <v>0</v>
      </c>
      <c r="L68" s="10"/>
    </row>
    <row r="69" spans="1:12" x14ac:dyDescent="0.2">
      <c r="A69" s="47">
        <v>4</v>
      </c>
      <c r="B69" s="25"/>
      <c r="D69" s="27"/>
      <c r="E69" s="39">
        <f>MAX(IF(D69&lt;&gt;"",ROUNDDOWN(1000-faktorer!$C$2*(D69-faktorer!$B$2)*100,0),0),0)</f>
        <v>0</v>
      </c>
      <c r="F69" s="27"/>
      <c r="G69" s="39">
        <f>MAX(IF(F69&lt;&gt;"",ROUNDDOWN(1000-faktorer!$C$4*(F69-faktorer!$B$4)*10,0),0),0)</f>
        <v>0</v>
      </c>
      <c r="H69" s="27"/>
      <c r="I69" s="39">
        <f>MAX(IF(H69&lt;&gt;"",ROUNDDOWN(1000+[1]faktorer!$C$3*(H69-[1]faktorer!$B$3)*100,0),0),0)</f>
        <v>0</v>
      </c>
      <c r="K69" s="41">
        <f>MAX(IF(J69&lt;&gt;"",ROUNDDOWN((IF(J69&lt;28,828,1000))+IF(J69&lt;28,[2]faktorer!$E$6,IF(J69&lt;35,[2]faktorer!$D$6,[2]faktorer!$C$6))*(J69-IF(J69&lt;28,28,[2]faktorer!$B$6))*100,0),0),0)</f>
        <v>0</v>
      </c>
      <c r="L69" s="10"/>
    </row>
    <row r="70" spans="1:12" x14ac:dyDescent="0.2">
      <c r="A70" s="47">
        <v>5</v>
      </c>
      <c r="B70" s="25"/>
      <c r="D70" s="27"/>
      <c r="E70" s="39">
        <f>MAX(IF(D70&lt;&gt;"",ROUNDDOWN(1000-faktorer!$C$2*(D70-faktorer!$B$2)*100,0),0),0)</f>
        <v>0</v>
      </c>
      <c r="F70" s="27"/>
      <c r="G70" s="39">
        <f>MAX(IF(F70&lt;&gt;"",ROUNDDOWN(1000-faktorer!$C$4*(F70-faktorer!$B$4)*10,0),0),0)</f>
        <v>0</v>
      </c>
      <c r="H70" s="27"/>
      <c r="I70" s="39">
        <f>MAX(IF(H70&lt;&gt;"",ROUNDDOWN(1000+[1]faktorer!$C$3*(H70-[1]faktorer!$B$3)*100,0),0),0)</f>
        <v>0</v>
      </c>
      <c r="K70" s="41">
        <f>MAX(IF(J70&lt;&gt;"",ROUNDDOWN((IF(J70&lt;28,828,1000))+IF(J70&lt;28,[2]faktorer!$E$6,IF(J70&lt;35,[2]faktorer!$D$6,[2]faktorer!$C$6))*(J70-IF(J70&lt;28,28,[2]faktorer!$B$6))*100,0),0),0)</f>
        <v>0</v>
      </c>
      <c r="L70" s="10"/>
    </row>
    <row r="71" spans="1:12" x14ac:dyDescent="0.2">
      <c r="A71" s="47">
        <v>6</v>
      </c>
      <c r="B71" s="25"/>
      <c r="D71" s="27"/>
      <c r="E71" s="39">
        <f>MAX(IF(D71&lt;&gt;"",ROUNDDOWN(1000-faktorer!$C$2*(D71-faktorer!$B$2)*100,0),0),0)</f>
        <v>0</v>
      </c>
      <c r="G71" s="39">
        <f>MAX(IF(F71&lt;&gt;"",ROUNDDOWN(1000-faktorer!$C$4*(F71-faktorer!$B$4)*10,0),0),0)</f>
        <v>0</v>
      </c>
      <c r="H71" s="27"/>
      <c r="I71" s="39">
        <f>MAX(IF(H71&lt;&gt;"",ROUNDDOWN(1000+[1]faktorer!$C$3*(H71-[1]faktorer!$B$3)*100,0),0),0)</f>
        <v>0</v>
      </c>
      <c r="K71" s="41">
        <f>MAX(IF(J71&lt;&gt;"",ROUNDDOWN((IF(J71&lt;28,828,1000))+IF(J71&lt;28,[2]faktorer!$E$6,IF(J71&lt;35,[2]faktorer!$D$6,[2]faktorer!$C$6))*(J71-IF(J71&lt;28,28,[2]faktorer!$B$6))*100,0),0),0)</f>
        <v>0</v>
      </c>
      <c r="L71" s="10"/>
    </row>
    <row r="72" spans="1:12" x14ac:dyDescent="0.2">
      <c r="A72" s="47">
        <v>7</v>
      </c>
      <c r="B72" s="25"/>
      <c r="D72" s="27"/>
      <c r="E72" s="39">
        <f>MAX(IF(D72&lt;&gt;"",ROUNDDOWN(1000-faktorer!$C$2*(D72-faktorer!$B$2)*100,0),0),0)</f>
        <v>0</v>
      </c>
      <c r="G72" s="39">
        <f>MAX(IF(F72&lt;&gt;"",ROUNDDOWN(1000-faktorer!$C$4*(F72-faktorer!$B$4)*10,0),0),0)</f>
        <v>0</v>
      </c>
      <c r="H72" s="27"/>
      <c r="I72" s="39">
        <f>MAX(IF(H72&lt;&gt;"",ROUNDDOWN(1000+[1]faktorer!$C$3*(H72-[1]faktorer!$B$3)*100,0),0),0)</f>
        <v>0</v>
      </c>
      <c r="K72" s="41">
        <f>MAX(IF(J72&lt;&gt;"",ROUNDDOWN((IF(J72&lt;28,828,1000))+IF(J72&lt;28,[2]faktorer!$E$6,IF(J72&lt;35,[2]faktorer!$D$6,[2]faktorer!$C$6))*(J72-IF(J72&lt;28,28,[2]faktorer!$B$6))*100,0),0),0)</f>
        <v>0</v>
      </c>
      <c r="L72" s="10"/>
    </row>
    <row r="73" spans="1:12" x14ac:dyDescent="0.2">
      <c r="A73" s="47">
        <v>8</v>
      </c>
      <c r="B73" s="25"/>
      <c r="D73" s="27"/>
      <c r="E73" s="39">
        <f>MAX(IF(D73&lt;&gt;"",ROUNDDOWN(1000-faktorer!$C$2*(D73-faktorer!$B$2)*100,0),0),0)</f>
        <v>0</v>
      </c>
      <c r="G73" s="39">
        <f>MAX(IF(F73&lt;&gt;"",ROUNDDOWN(1000-faktorer!$C$4*(F73-faktorer!$B$4)*10,0),0),0)</f>
        <v>0</v>
      </c>
      <c r="H73" s="27"/>
      <c r="I73" s="39">
        <f>MAX(IF(H73&lt;&gt;"",ROUNDDOWN(1000+[1]faktorer!$C$3*(H73-[1]faktorer!$B$3)*100,0),0),0)</f>
        <v>0</v>
      </c>
      <c r="K73" s="41">
        <f>MAX(IF(J73&lt;&gt;"",ROUNDDOWN((IF(J73&lt;28,828,1000))+IF(J73&lt;28,[2]faktorer!$E$6,IF(J73&lt;35,[2]faktorer!$D$6,[2]faktorer!$C$6))*(J73-IF(J73&lt;28,28,[2]faktorer!$B$6))*100,0),0),0)</f>
        <v>0</v>
      </c>
      <c r="L73" s="10"/>
    </row>
    <row r="74" spans="1:12" x14ac:dyDescent="0.2">
      <c r="A74" s="47">
        <v>9</v>
      </c>
      <c r="B74" s="26"/>
      <c r="C74" s="31"/>
      <c r="D74" s="28"/>
      <c r="E74" s="39">
        <f>MAX(IF(D74&lt;&gt;"",ROUNDDOWN(1000-faktorer!$C$2*(D74-faktorer!$B$2)*100,0),0),0)</f>
        <v>0</v>
      </c>
      <c r="F74" s="29"/>
      <c r="G74" s="40">
        <f>MAX(IF(F74&lt;&gt;"",ROUNDDOWN(1000-faktorer!$C$4*(F74-faktorer!$B$4)*10,0),0),0)</f>
        <v>0</v>
      </c>
      <c r="H74" s="28"/>
      <c r="I74" s="40">
        <f>MAX(IF(H74&lt;&gt;"",ROUNDDOWN(1000+[1]faktorer!$C$3*(H74-[1]faktorer!$B$3)*100,0),0),0)</f>
        <v>0</v>
      </c>
      <c r="J74" s="29"/>
      <c r="K74" s="41">
        <f>MAX(IF(J74&lt;&gt;"",ROUNDDOWN((IF(J74&lt;28,828,1000))+IF(J74&lt;28,[2]faktorer!$E$6,IF(J74&lt;35,[2]faktorer!$D$6,[2]faktorer!$C$6))*(J74-IF(J74&lt;28,28,[2]faktorer!$B$6))*100,0),0),0)</f>
        <v>0</v>
      </c>
      <c r="L74" s="10"/>
    </row>
    <row r="75" spans="1:12" x14ac:dyDescent="0.2">
      <c r="B75" s="11"/>
      <c r="C75" s="12"/>
      <c r="D75" s="18" t="s">
        <v>18</v>
      </c>
      <c r="E75" s="53"/>
      <c r="F75" s="38"/>
      <c r="G75" s="38"/>
      <c r="H75" s="38"/>
      <c r="I75" s="38"/>
      <c r="J75" s="38"/>
      <c r="K75" s="38"/>
      <c r="L75" s="22"/>
    </row>
    <row r="76" spans="1:12" x14ac:dyDescent="0.2">
      <c r="B76" s="11" t="s">
        <v>20</v>
      </c>
      <c r="C76" s="12" t="s">
        <v>11</v>
      </c>
      <c r="D76" s="28"/>
      <c r="E76" s="42">
        <f>MAX(IF(D76&lt;&gt;"",ROUNDDOWN(1000-faktorer!$C$6*(D76-faktorer!$B$6)*100,0),0),0)</f>
        <v>0</v>
      </c>
      <c r="F76" s="38"/>
      <c r="G76" s="38"/>
      <c r="H76" s="38"/>
      <c r="I76" s="38"/>
      <c r="J76" s="38"/>
      <c r="K76" s="38"/>
      <c r="L76" s="22"/>
    </row>
    <row r="77" spans="1:12" x14ac:dyDescent="0.2">
      <c r="A77" s="47">
        <v>1</v>
      </c>
      <c r="B77" s="25"/>
      <c r="D77" s="38"/>
      <c r="E77" s="38"/>
      <c r="F77" s="38"/>
      <c r="G77" s="38"/>
      <c r="H77" s="38"/>
      <c r="I77" s="38"/>
      <c r="J77" s="38"/>
      <c r="K77" s="38"/>
      <c r="L77" s="22"/>
    </row>
    <row r="78" spans="1:12" ht="13.5" thickBot="1" x14ac:dyDescent="0.25">
      <c r="A78" s="47">
        <v>2</v>
      </c>
      <c r="B78" s="25"/>
      <c r="D78" s="38"/>
      <c r="E78" s="38"/>
      <c r="F78" s="38"/>
      <c r="G78" s="38"/>
      <c r="H78" s="21" t="s">
        <v>21</v>
      </c>
      <c r="I78" s="38"/>
      <c r="J78" s="38"/>
      <c r="K78" s="38"/>
      <c r="L78" s="22"/>
    </row>
    <row r="79" spans="1:12" ht="13.5" thickBot="1" x14ac:dyDescent="0.25">
      <c r="A79" s="47">
        <v>3</v>
      </c>
      <c r="B79" s="25"/>
      <c r="D79" s="38"/>
      <c r="E79" s="38"/>
      <c r="F79" s="38"/>
      <c r="G79" s="38"/>
      <c r="H79" s="50">
        <f>E65+G65+I65+K65+E76</f>
        <v>0</v>
      </c>
      <c r="I79" s="38"/>
      <c r="J79" s="38"/>
      <c r="K79" s="38"/>
      <c r="L79" s="22"/>
    </row>
    <row r="80" spans="1:12" x14ac:dyDescent="0.2">
      <c r="A80" s="47">
        <v>4</v>
      </c>
      <c r="B80" s="25"/>
      <c r="D80" s="38"/>
      <c r="E80" s="38"/>
      <c r="F80" s="38"/>
      <c r="G80" s="38"/>
      <c r="H80" s="38"/>
      <c r="I80" s="38"/>
      <c r="J80" s="38"/>
      <c r="K80" s="38"/>
      <c r="L80" s="22"/>
    </row>
    <row r="81" spans="1:12" x14ac:dyDescent="0.2">
      <c r="A81" s="47">
        <v>5</v>
      </c>
      <c r="B81" s="25"/>
      <c r="D81" s="38"/>
      <c r="E81" s="38"/>
      <c r="F81" s="38"/>
      <c r="G81" s="38"/>
      <c r="H81" s="38"/>
      <c r="I81" s="38"/>
      <c r="J81" s="38"/>
      <c r="K81" s="38"/>
      <c r="L81" s="22"/>
    </row>
    <row r="82" spans="1:12" ht="13.5" thickBot="1" x14ac:dyDescent="0.25">
      <c r="B82" s="46"/>
      <c r="C82" s="23"/>
      <c r="D82" s="23"/>
      <c r="E82" s="23"/>
      <c r="F82" s="23"/>
      <c r="G82" s="23"/>
      <c r="H82" s="23"/>
      <c r="I82" s="23"/>
      <c r="J82" s="23"/>
      <c r="K82" s="23"/>
      <c r="L82" s="24"/>
    </row>
    <row r="83" spans="1:12" ht="13.5" thickBot="1" x14ac:dyDescent="0.25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9"/>
    </row>
    <row r="84" spans="1:12" ht="18" x14ac:dyDescent="0.25">
      <c r="B84" s="30" t="s">
        <v>8</v>
      </c>
      <c r="C84" s="65"/>
      <c r="D84" s="65"/>
      <c r="E84" s="65"/>
      <c r="F84" s="65"/>
      <c r="G84" s="65"/>
      <c r="H84" s="65"/>
      <c r="I84" s="5"/>
      <c r="J84" s="5"/>
      <c r="K84" s="5"/>
      <c r="L84" s="6"/>
    </row>
    <row r="85" spans="1:12" x14ac:dyDescent="0.2">
      <c r="B85" s="7"/>
      <c r="C85" s="8"/>
      <c r="D85" s="9"/>
      <c r="E85" s="9"/>
      <c r="F85" s="9"/>
      <c r="G85" s="9"/>
      <c r="H85" s="9"/>
      <c r="I85" s="9"/>
      <c r="J85" s="9"/>
      <c r="K85" s="9"/>
      <c r="L85" s="10"/>
    </row>
    <row r="86" spans="1:12" x14ac:dyDescent="0.2">
      <c r="B86" s="11" t="s">
        <v>9</v>
      </c>
      <c r="C86" s="12"/>
      <c r="D86" s="38"/>
      <c r="E86" s="38"/>
      <c r="F86" s="38"/>
      <c r="G86" s="38"/>
      <c r="H86" s="38"/>
      <c r="I86" s="38"/>
      <c r="J86" s="38"/>
      <c r="K86" s="38"/>
      <c r="L86" s="10"/>
    </row>
    <row r="87" spans="1:12" x14ac:dyDescent="0.2">
      <c r="B87" s="14" t="s">
        <v>10</v>
      </c>
      <c r="C87" s="12" t="s">
        <v>11</v>
      </c>
      <c r="D87" s="38" t="s">
        <v>12</v>
      </c>
      <c r="E87" s="38" t="s">
        <v>13</v>
      </c>
      <c r="F87" s="38" t="s">
        <v>14</v>
      </c>
      <c r="G87" s="38" t="s">
        <v>15</v>
      </c>
      <c r="H87" s="38" t="s">
        <v>16</v>
      </c>
      <c r="I87" s="38" t="s">
        <v>15</v>
      </c>
      <c r="J87" s="38" t="s">
        <v>17</v>
      </c>
      <c r="K87" s="13" t="s">
        <v>15</v>
      </c>
      <c r="L87" s="10"/>
    </row>
    <row r="88" spans="1:12" x14ac:dyDescent="0.2">
      <c r="A88" s="51"/>
      <c r="B88" s="15"/>
      <c r="C88" s="16"/>
      <c r="D88" s="18" t="s">
        <v>18</v>
      </c>
      <c r="E88" s="17">
        <f>LARGE(E89:E97,1)+LARGE(E89:E97,2)+LARGE(E89:E97,3)</f>
        <v>0</v>
      </c>
      <c r="F88" s="18" t="s">
        <v>18</v>
      </c>
      <c r="G88" s="17">
        <f>LARGE(G89:G97,1)+LARGE(G89:G97,2)+LARGE(G89:G97,3)</f>
        <v>0</v>
      </c>
      <c r="H88" s="18" t="s">
        <v>19</v>
      </c>
      <c r="I88" s="17">
        <f>LARGE(I89:I97,1)+LARGE(I89:I97,2)+LARGE(I89:I97,3)</f>
        <v>0</v>
      </c>
      <c r="J88" s="18" t="s">
        <v>19</v>
      </c>
      <c r="K88" s="19">
        <f>LARGE(K89:K97,1)+LARGE(K89:K97,2)+LARGE(K89:K97,3)</f>
        <v>0</v>
      </c>
      <c r="L88" s="20"/>
    </row>
    <row r="89" spans="1:12" x14ac:dyDescent="0.2">
      <c r="A89" s="47">
        <v>1</v>
      </c>
      <c r="B89" s="25"/>
      <c r="D89" s="27"/>
      <c r="E89" s="39">
        <f>MAX(IF(D89&lt;&gt;"",ROUNDDOWN(1000-faktorer!$C$2*(D89-faktorer!$B$2)*100,0),0),0)</f>
        <v>0</v>
      </c>
      <c r="F89" s="27"/>
      <c r="G89" s="39">
        <f>MAX(IF(F89&lt;&gt;"",ROUNDDOWN(1000-faktorer!$C$4*(F89-faktorer!$B$4)*10,0),0),0)</f>
        <v>0</v>
      </c>
      <c r="H89" s="27"/>
      <c r="I89" s="39">
        <f>MAX(IF(H89&lt;&gt;"",ROUNDDOWN(1000+[1]faktorer!$C$3*(H89-[1]faktorer!$B$3)*100,0),0),0)</f>
        <v>0</v>
      </c>
      <c r="K89" s="41">
        <f>MAX(IF(J89&lt;&gt;"",ROUNDDOWN((IF(J89&lt;28,828,1000))+IF(J89&lt;28,[2]faktorer!$E$6,IF(J89&lt;35,[2]faktorer!$D$6,[2]faktorer!$C$6))*(J89-IF(J89&lt;28,28,[2]faktorer!$B$6))*100,0),0),0)</f>
        <v>0</v>
      </c>
      <c r="L89" s="10"/>
    </row>
    <row r="90" spans="1:12" x14ac:dyDescent="0.2">
      <c r="A90" s="47">
        <v>2</v>
      </c>
      <c r="B90" s="25"/>
      <c r="D90" s="27"/>
      <c r="E90" s="39">
        <f>MAX(IF(D90&lt;&gt;"",ROUNDDOWN(1000-faktorer!$C$2*(D90-faktorer!$B$2)*100,0),0),0)</f>
        <v>0</v>
      </c>
      <c r="F90" s="27"/>
      <c r="G90" s="39">
        <f>MAX(IF(F90&lt;&gt;"",ROUNDDOWN(1000-faktorer!$C$4*(F90-faktorer!$B$4)*10,0),0),0)</f>
        <v>0</v>
      </c>
      <c r="H90" s="27"/>
      <c r="I90" s="39">
        <f>MAX(IF(H90&lt;&gt;"",ROUNDDOWN(1000+[1]faktorer!$C$3*(H90-[1]faktorer!$B$3)*100,0),0),0)</f>
        <v>0</v>
      </c>
      <c r="K90" s="41">
        <f>MAX(IF(J90&lt;&gt;"",ROUNDDOWN((IF(J90&lt;28,828,1000))+IF(J90&lt;28,[2]faktorer!$E$6,IF(J90&lt;35,[2]faktorer!$D$6,[2]faktorer!$C$6))*(J90-IF(J90&lt;28,28,[2]faktorer!$B$6))*100,0),0),0)</f>
        <v>0</v>
      </c>
      <c r="L90" s="10"/>
    </row>
    <row r="91" spans="1:12" x14ac:dyDescent="0.2">
      <c r="A91" s="47">
        <v>3</v>
      </c>
      <c r="B91" s="25"/>
      <c r="D91" s="27"/>
      <c r="E91" s="39">
        <f>MAX(IF(D91&lt;&gt;"",ROUNDDOWN(1000-faktorer!$C$2*(D91-faktorer!$B$2)*100,0),0),0)</f>
        <v>0</v>
      </c>
      <c r="F91" s="27"/>
      <c r="G91" s="39">
        <f>MAX(IF(F91&lt;&gt;"",ROUNDDOWN(1000-faktorer!$C$4*(F91-faktorer!$B$4)*10,0),0),0)</f>
        <v>0</v>
      </c>
      <c r="H91" s="27"/>
      <c r="I91" s="39">
        <f>MAX(IF(H91&lt;&gt;"",ROUNDDOWN(1000+[1]faktorer!$C$3*(H91-[1]faktorer!$B$3)*100,0),0),0)</f>
        <v>0</v>
      </c>
      <c r="K91" s="41">
        <f>MAX(IF(J91&lt;&gt;"",ROUNDDOWN((IF(J91&lt;28,828,1000))+IF(J91&lt;28,[2]faktorer!$E$6,IF(J91&lt;35,[2]faktorer!$D$6,[2]faktorer!$C$6))*(J91-IF(J91&lt;28,28,[2]faktorer!$B$6))*100,0),0),0)</f>
        <v>0</v>
      </c>
      <c r="L91" s="10"/>
    </row>
    <row r="92" spans="1:12" x14ac:dyDescent="0.2">
      <c r="A92" s="47">
        <v>4</v>
      </c>
      <c r="B92" s="25"/>
      <c r="D92" s="27"/>
      <c r="E92" s="39">
        <f>MAX(IF(D92&lt;&gt;"",ROUNDDOWN(1000-faktorer!$C$2*(D92-faktorer!$B$2)*100,0),0),0)</f>
        <v>0</v>
      </c>
      <c r="F92" s="27"/>
      <c r="G92" s="39">
        <f>MAX(IF(F92&lt;&gt;"",ROUNDDOWN(1000-faktorer!$C$4*(F92-faktorer!$B$4)*10,0),0),0)</f>
        <v>0</v>
      </c>
      <c r="H92" s="27"/>
      <c r="I92" s="39">
        <f>MAX(IF(H92&lt;&gt;"",ROUNDDOWN(1000+[1]faktorer!$C$3*(H92-[1]faktorer!$B$3)*100,0),0),0)</f>
        <v>0</v>
      </c>
      <c r="K92" s="41">
        <f>MAX(IF(J92&lt;&gt;"",ROUNDDOWN((IF(J92&lt;28,828,1000))+IF(J92&lt;28,[2]faktorer!$E$6,IF(J92&lt;35,[2]faktorer!$D$6,[2]faktorer!$C$6))*(J92-IF(J92&lt;28,28,[2]faktorer!$B$6))*100,0),0),0)</f>
        <v>0</v>
      </c>
      <c r="L92" s="10"/>
    </row>
    <row r="93" spans="1:12" x14ac:dyDescent="0.2">
      <c r="A93" s="47">
        <v>5</v>
      </c>
      <c r="B93" s="25"/>
      <c r="D93" s="27"/>
      <c r="E93" s="39">
        <f>MAX(IF(D93&lt;&gt;"",ROUNDDOWN(1000-faktorer!$C$2*(D93-faktorer!$B$2)*100,0),0),0)</f>
        <v>0</v>
      </c>
      <c r="F93" s="27"/>
      <c r="G93" s="39">
        <f>MAX(IF(F93&lt;&gt;"",ROUNDDOWN(1000-faktorer!$C$4*(F93-faktorer!$B$4)*10,0),0),0)</f>
        <v>0</v>
      </c>
      <c r="H93" s="27"/>
      <c r="I93" s="39">
        <f>MAX(IF(H93&lt;&gt;"",ROUNDDOWN(1000+[1]faktorer!$C$3*(H93-[1]faktorer!$B$3)*100,0),0),0)</f>
        <v>0</v>
      </c>
      <c r="K93" s="41">
        <f>MAX(IF(J93&lt;&gt;"",ROUNDDOWN((IF(J93&lt;28,828,1000))+IF(J93&lt;28,[2]faktorer!$E$6,IF(J93&lt;35,[2]faktorer!$D$6,[2]faktorer!$C$6))*(J93-IF(J93&lt;28,28,[2]faktorer!$B$6))*100,0),0),0)</f>
        <v>0</v>
      </c>
      <c r="L93" s="10"/>
    </row>
    <row r="94" spans="1:12" x14ac:dyDescent="0.2">
      <c r="A94" s="47">
        <v>6</v>
      </c>
      <c r="B94" s="25"/>
      <c r="D94" s="27"/>
      <c r="E94" s="39">
        <f>MAX(IF(D94&lt;&gt;"",ROUNDDOWN(1000-faktorer!$C$2*(D94-faktorer!$B$2)*100,0),0),0)</f>
        <v>0</v>
      </c>
      <c r="G94" s="39">
        <f>MAX(IF(F94&lt;&gt;"",ROUNDDOWN(1000-faktorer!$C$4*(F94-faktorer!$B$4)*10,0),0),0)</f>
        <v>0</v>
      </c>
      <c r="H94" s="27"/>
      <c r="I94" s="39">
        <f>MAX(IF(H94&lt;&gt;"",ROUNDDOWN(1000+[1]faktorer!$C$3*(H94-[1]faktorer!$B$3)*100,0),0),0)</f>
        <v>0</v>
      </c>
      <c r="K94" s="41">
        <f>MAX(IF(J94&lt;&gt;"",ROUNDDOWN((IF(J94&lt;28,828,1000))+IF(J94&lt;28,[2]faktorer!$E$6,IF(J94&lt;35,[2]faktorer!$D$6,[2]faktorer!$C$6))*(J94-IF(J94&lt;28,28,[2]faktorer!$B$6))*100,0),0),0)</f>
        <v>0</v>
      </c>
      <c r="L94" s="10"/>
    </row>
    <row r="95" spans="1:12" x14ac:dyDescent="0.2">
      <c r="A95" s="47">
        <v>7</v>
      </c>
      <c r="B95" s="25"/>
      <c r="D95" s="27"/>
      <c r="E95" s="39">
        <f>MAX(IF(D95&lt;&gt;"",ROUNDDOWN(1000-faktorer!$C$2*(D95-faktorer!$B$2)*100,0),0),0)</f>
        <v>0</v>
      </c>
      <c r="G95" s="39">
        <f>MAX(IF(F95&lt;&gt;"",ROUNDDOWN(1000-faktorer!$C$4*(F95-faktorer!$B$4)*10,0),0),0)</f>
        <v>0</v>
      </c>
      <c r="H95" s="27"/>
      <c r="I95" s="39">
        <f>MAX(IF(H95&lt;&gt;"",ROUNDDOWN(1000+[1]faktorer!$C$3*(H95-[1]faktorer!$B$3)*100,0),0),0)</f>
        <v>0</v>
      </c>
      <c r="K95" s="41">
        <f>MAX(IF(J95&lt;&gt;"",ROUNDDOWN((IF(J95&lt;28,828,1000))+IF(J95&lt;28,[2]faktorer!$E$6,IF(J95&lt;35,[2]faktorer!$D$6,[2]faktorer!$C$6))*(J95-IF(J95&lt;28,28,[2]faktorer!$B$6))*100,0),0),0)</f>
        <v>0</v>
      </c>
      <c r="L95" s="10"/>
    </row>
    <row r="96" spans="1:12" x14ac:dyDescent="0.2">
      <c r="A96" s="47">
        <v>8</v>
      </c>
      <c r="B96" s="25"/>
      <c r="D96" s="27"/>
      <c r="E96" s="39">
        <f>MAX(IF(D96&lt;&gt;"",ROUNDDOWN(1000-faktorer!$C$2*(D96-faktorer!$B$2)*100,0),0),0)</f>
        <v>0</v>
      </c>
      <c r="G96" s="39">
        <f>MAX(IF(F96&lt;&gt;"",ROUNDDOWN(1000-faktorer!$C$4*(F96-faktorer!$B$4)*10,0),0),0)</f>
        <v>0</v>
      </c>
      <c r="H96" s="27"/>
      <c r="I96" s="39">
        <f>MAX(IF(H96&lt;&gt;"",ROUNDDOWN(1000+[1]faktorer!$C$3*(H96-[1]faktorer!$B$3)*100,0),0),0)</f>
        <v>0</v>
      </c>
      <c r="K96" s="41">
        <f>MAX(IF(J96&lt;&gt;"",ROUNDDOWN((IF(J96&lt;28,828,1000))+IF(J96&lt;28,[2]faktorer!$E$6,IF(J96&lt;35,[2]faktorer!$D$6,[2]faktorer!$C$6))*(J96-IF(J96&lt;28,28,[2]faktorer!$B$6))*100,0),0),0)</f>
        <v>0</v>
      </c>
      <c r="L96" s="10"/>
    </row>
    <row r="97" spans="1:12" x14ac:dyDescent="0.2">
      <c r="A97" s="47">
        <v>9</v>
      </c>
      <c r="B97" s="26"/>
      <c r="C97" s="31"/>
      <c r="D97" s="28"/>
      <c r="E97" s="39">
        <f>MAX(IF(D97&lt;&gt;"",ROUNDDOWN(1000-faktorer!$C$2*(D97-faktorer!$B$2)*100,0),0),0)</f>
        <v>0</v>
      </c>
      <c r="F97" s="29"/>
      <c r="G97" s="40">
        <f>MAX(IF(F97&lt;&gt;"",ROUNDDOWN(1000-faktorer!$C$4*(F97-faktorer!$B$4)*10,0),0),0)</f>
        <v>0</v>
      </c>
      <c r="H97" s="28"/>
      <c r="I97" s="40">
        <f>MAX(IF(H97&lt;&gt;"",ROUNDDOWN(1000+[1]faktorer!$C$3*(H97-[1]faktorer!$B$3)*100,0),0),0)</f>
        <v>0</v>
      </c>
      <c r="J97" s="29"/>
      <c r="K97" s="41">
        <f>MAX(IF(J97&lt;&gt;"",ROUNDDOWN((IF(J97&lt;28,828,1000))+IF(J97&lt;28,[2]faktorer!$E$6,IF(J97&lt;35,[2]faktorer!$D$6,[2]faktorer!$C$6))*(J97-IF(J97&lt;28,28,[2]faktorer!$B$6))*100,0),0),0)</f>
        <v>0</v>
      </c>
      <c r="L97" s="10"/>
    </row>
    <row r="98" spans="1:12" x14ac:dyDescent="0.2">
      <c r="B98" s="11"/>
      <c r="C98" s="12"/>
      <c r="D98" s="18" t="s">
        <v>18</v>
      </c>
      <c r="E98" s="53"/>
      <c r="F98" s="38"/>
      <c r="G98" s="38"/>
      <c r="H98" s="38"/>
      <c r="I98" s="38"/>
      <c r="J98" s="38"/>
      <c r="K98" s="38"/>
      <c r="L98" s="22"/>
    </row>
    <row r="99" spans="1:12" x14ac:dyDescent="0.2">
      <c r="B99" s="11" t="s">
        <v>20</v>
      </c>
      <c r="C99" s="12" t="s">
        <v>11</v>
      </c>
      <c r="D99" s="28"/>
      <c r="E99" s="42">
        <f>MAX(IF(D99&lt;&gt;"",ROUNDDOWN(1000-faktorer!$C$6*(D99-faktorer!$B$6)*100,0),0),0)</f>
        <v>0</v>
      </c>
      <c r="F99" s="38"/>
      <c r="G99" s="38"/>
      <c r="H99" s="38"/>
      <c r="I99" s="38"/>
      <c r="J99" s="38"/>
      <c r="K99" s="38"/>
      <c r="L99" s="22"/>
    </row>
    <row r="100" spans="1:12" x14ac:dyDescent="0.2">
      <c r="A100" s="47">
        <v>1</v>
      </c>
      <c r="B100" s="25"/>
      <c r="D100" s="38"/>
      <c r="E100" s="38"/>
      <c r="F100" s="38"/>
      <c r="G100" s="38"/>
      <c r="H100" s="38"/>
      <c r="I100" s="38"/>
      <c r="J100" s="38"/>
      <c r="K100" s="38"/>
      <c r="L100" s="22"/>
    </row>
    <row r="101" spans="1:12" ht="13.5" thickBot="1" x14ac:dyDescent="0.25">
      <c r="A101" s="47">
        <v>2</v>
      </c>
      <c r="B101" s="25"/>
      <c r="D101" s="38"/>
      <c r="E101" s="38"/>
      <c r="F101" s="38"/>
      <c r="G101" s="38"/>
      <c r="H101" s="21" t="s">
        <v>21</v>
      </c>
      <c r="I101" s="38"/>
      <c r="J101" s="38"/>
      <c r="K101" s="38"/>
      <c r="L101" s="22"/>
    </row>
    <row r="102" spans="1:12" ht="13.5" thickBot="1" x14ac:dyDescent="0.25">
      <c r="A102" s="47">
        <v>3</v>
      </c>
      <c r="B102" s="25"/>
      <c r="D102" s="38"/>
      <c r="E102" s="38"/>
      <c r="F102" s="38"/>
      <c r="G102" s="38"/>
      <c r="H102" s="50">
        <f>E88+G88+I88+K88+E99</f>
        <v>0</v>
      </c>
      <c r="I102" s="38"/>
      <c r="J102" s="38"/>
      <c r="K102" s="38"/>
      <c r="L102" s="22"/>
    </row>
    <row r="103" spans="1:12" x14ac:dyDescent="0.2">
      <c r="A103" s="47">
        <v>4</v>
      </c>
      <c r="B103" s="25"/>
      <c r="D103" s="38"/>
      <c r="E103" s="38"/>
      <c r="F103" s="38"/>
      <c r="G103" s="38"/>
      <c r="H103" s="38"/>
      <c r="I103" s="38"/>
      <c r="J103" s="38"/>
      <c r="K103" s="38"/>
      <c r="L103" s="22"/>
    </row>
    <row r="104" spans="1:12" x14ac:dyDescent="0.2">
      <c r="A104" s="47">
        <v>5</v>
      </c>
      <c r="B104" s="25"/>
      <c r="D104" s="38"/>
      <c r="E104" s="38"/>
      <c r="F104" s="38"/>
      <c r="G104" s="38"/>
      <c r="H104" s="38"/>
      <c r="I104" s="38"/>
      <c r="J104" s="38"/>
      <c r="K104" s="38"/>
      <c r="L104" s="22"/>
    </row>
    <row r="105" spans="1:12" ht="13.5" thickBot="1" x14ac:dyDescent="0.25">
      <c r="B105" s="46"/>
      <c r="C105" s="23"/>
      <c r="D105" s="23"/>
      <c r="E105" s="23"/>
      <c r="F105" s="23"/>
      <c r="G105" s="23"/>
      <c r="H105" s="23"/>
      <c r="I105" s="23"/>
      <c r="J105" s="23"/>
      <c r="K105" s="23"/>
      <c r="L105" s="24"/>
    </row>
    <row r="106" spans="1:12" ht="13.5" thickBot="1" x14ac:dyDescent="0.25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9"/>
    </row>
    <row r="107" spans="1:12" ht="18" x14ac:dyDescent="0.25">
      <c r="B107" s="30" t="s">
        <v>8</v>
      </c>
      <c r="C107" s="65"/>
      <c r="D107" s="65"/>
      <c r="E107" s="65"/>
      <c r="F107" s="65"/>
      <c r="G107" s="65"/>
      <c r="H107" s="65"/>
      <c r="I107" s="5"/>
      <c r="J107" s="5"/>
      <c r="K107" s="5"/>
      <c r="L107" s="6"/>
    </row>
    <row r="108" spans="1:12" x14ac:dyDescent="0.2">
      <c r="B108" s="7"/>
      <c r="C108" s="8"/>
      <c r="D108" s="9"/>
      <c r="E108" s="9"/>
      <c r="F108" s="9"/>
      <c r="G108" s="9"/>
      <c r="H108" s="9"/>
      <c r="I108" s="9"/>
      <c r="J108" s="9"/>
      <c r="K108" s="9"/>
      <c r="L108" s="10"/>
    </row>
    <row r="109" spans="1:12" x14ac:dyDescent="0.2">
      <c r="B109" s="11" t="s">
        <v>9</v>
      </c>
      <c r="C109" s="12"/>
      <c r="D109" s="38"/>
      <c r="E109" s="38"/>
      <c r="F109" s="38"/>
      <c r="G109" s="38"/>
      <c r="H109" s="38"/>
      <c r="I109" s="38"/>
      <c r="J109" s="38"/>
      <c r="K109" s="38"/>
      <c r="L109" s="10"/>
    </row>
    <row r="110" spans="1:12" x14ac:dyDescent="0.2">
      <c r="B110" s="14" t="s">
        <v>10</v>
      </c>
      <c r="C110" s="12" t="s">
        <v>11</v>
      </c>
      <c r="D110" s="38" t="s">
        <v>12</v>
      </c>
      <c r="E110" s="38" t="s">
        <v>13</v>
      </c>
      <c r="F110" s="38" t="s">
        <v>14</v>
      </c>
      <c r="G110" s="38" t="s">
        <v>15</v>
      </c>
      <c r="H110" s="38" t="s">
        <v>16</v>
      </c>
      <c r="I110" s="38" t="s">
        <v>15</v>
      </c>
      <c r="J110" s="38" t="s">
        <v>17</v>
      </c>
      <c r="K110" s="13" t="s">
        <v>15</v>
      </c>
      <c r="L110" s="10"/>
    </row>
    <row r="111" spans="1:12" x14ac:dyDescent="0.2">
      <c r="A111" s="51"/>
      <c r="B111" s="15"/>
      <c r="C111" s="16"/>
      <c r="D111" s="18" t="s">
        <v>18</v>
      </c>
      <c r="E111" s="17">
        <f>LARGE(E112:E120,1)+LARGE(E112:E120,2)+LARGE(E112:E120,3)</f>
        <v>0</v>
      </c>
      <c r="F111" s="18" t="s">
        <v>18</v>
      </c>
      <c r="G111" s="17">
        <f>LARGE(G112:G120,1)+LARGE(G112:G120,2)+LARGE(G112:G120,3)</f>
        <v>0</v>
      </c>
      <c r="H111" s="18" t="s">
        <v>19</v>
      </c>
      <c r="I111" s="17">
        <f>LARGE(I112:I120,1)+LARGE(I112:I120,2)+LARGE(I112:I120,3)</f>
        <v>0</v>
      </c>
      <c r="J111" s="18" t="s">
        <v>19</v>
      </c>
      <c r="K111" s="19">
        <f>LARGE(K112:K120,1)+LARGE(K112:K120,2)+LARGE(K112:K120,3)</f>
        <v>0</v>
      </c>
      <c r="L111" s="20"/>
    </row>
    <row r="112" spans="1:12" x14ac:dyDescent="0.2">
      <c r="A112" s="47">
        <v>1</v>
      </c>
      <c r="B112" s="25"/>
      <c r="D112" s="27"/>
      <c r="E112" s="39">
        <f>MAX(IF(D112&lt;&gt;"",ROUNDDOWN(1000-faktorer!$C$2*(D112-faktorer!$B$2)*100,0),0),0)</f>
        <v>0</v>
      </c>
      <c r="F112" s="27"/>
      <c r="G112" s="39">
        <f>MAX(IF(F112&lt;&gt;"",ROUNDDOWN(1000-faktorer!$C$4*(F112-faktorer!$B$4)*10,0),0),0)</f>
        <v>0</v>
      </c>
      <c r="H112" s="27"/>
      <c r="I112" s="39">
        <f>MAX(IF(H112&lt;&gt;"",ROUNDDOWN(1000+[1]faktorer!$C$3*(H112-[1]faktorer!$B$3)*100,0),0),0)</f>
        <v>0</v>
      </c>
      <c r="K112" s="41">
        <f>MAX(IF(J112&lt;&gt;"",ROUNDDOWN((IF(J112&lt;28,828,1000))+IF(J112&lt;28,[2]faktorer!$E$6,IF(J112&lt;35,[2]faktorer!$D$6,[2]faktorer!$C$6))*(J112-IF(J112&lt;28,28,[2]faktorer!$B$6))*100,0),0),0)</f>
        <v>0</v>
      </c>
      <c r="L112" s="10"/>
    </row>
    <row r="113" spans="1:12" x14ac:dyDescent="0.2">
      <c r="A113" s="47">
        <v>2</v>
      </c>
      <c r="B113" s="25"/>
      <c r="D113" s="27"/>
      <c r="E113" s="39">
        <f>MAX(IF(D113&lt;&gt;"",ROUNDDOWN(1000-faktorer!$C$2*(D113-faktorer!$B$2)*100,0),0),0)</f>
        <v>0</v>
      </c>
      <c r="F113" s="27"/>
      <c r="G113" s="39">
        <f>MAX(IF(F113&lt;&gt;"",ROUNDDOWN(1000-faktorer!$C$4*(F113-faktorer!$B$4)*10,0),0),0)</f>
        <v>0</v>
      </c>
      <c r="H113" s="27"/>
      <c r="I113" s="39">
        <f>MAX(IF(H113&lt;&gt;"",ROUNDDOWN(1000+[1]faktorer!$C$3*(H113-[1]faktorer!$B$3)*100,0),0),0)</f>
        <v>0</v>
      </c>
      <c r="K113" s="41">
        <f>MAX(IF(J113&lt;&gt;"",ROUNDDOWN((IF(J113&lt;28,828,1000))+IF(J113&lt;28,[2]faktorer!$E$6,IF(J113&lt;35,[2]faktorer!$D$6,[2]faktorer!$C$6))*(J113-IF(J113&lt;28,28,[2]faktorer!$B$6))*100,0),0),0)</f>
        <v>0</v>
      </c>
      <c r="L113" s="10"/>
    </row>
    <row r="114" spans="1:12" x14ac:dyDescent="0.2">
      <c r="A114" s="47">
        <v>3</v>
      </c>
      <c r="B114" s="25"/>
      <c r="D114" s="27"/>
      <c r="E114" s="39">
        <f>MAX(IF(D114&lt;&gt;"",ROUNDDOWN(1000-faktorer!$C$2*(D114-faktorer!$B$2)*100,0),0),0)</f>
        <v>0</v>
      </c>
      <c r="F114" s="27"/>
      <c r="G114" s="39">
        <f>MAX(IF(F114&lt;&gt;"",ROUNDDOWN(1000-faktorer!$C$4*(F114-faktorer!$B$4)*10,0),0),0)</f>
        <v>0</v>
      </c>
      <c r="H114" s="27"/>
      <c r="I114" s="39">
        <f>MAX(IF(H114&lt;&gt;"",ROUNDDOWN(1000+[1]faktorer!$C$3*(H114-[1]faktorer!$B$3)*100,0),0),0)</f>
        <v>0</v>
      </c>
      <c r="K114" s="41">
        <f>MAX(IF(J114&lt;&gt;"",ROUNDDOWN((IF(J114&lt;28,828,1000))+IF(J114&lt;28,[2]faktorer!$E$6,IF(J114&lt;35,[2]faktorer!$D$6,[2]faktorer!$C$6))*(J114-IF(J114&lt;28,28,[2]faktorer!$B$6))*100,0),0),0)</f>
        <v>0</v>
      </c>
      <c r="L114" s="10"/>
    </row>
    <row r="115" spans="1:12" x14ac:dyDescent="0.2">
      <c r="A115" s="47">
        <v>4</v>
      </c>
      <c r="B115" s="25"/>
      <c r="D115" s="27"/>
      <c r="E115" s="39">
        <f>MAX(IF(D115&lt;&gt;"",ROUNDDOWN(1000-faktorer!$C$2*(D115-faktorer!$B$2)*100,0),0),0)</f>
        <v>0</v>
      </c>
      <c r="F115" s="27"/>
      <c r="G115" s="39">
        <f>MAX(IF(F115&lt;&gt;"",ROUNDDOWN(1000-faktorer!$C$4*(F115-faktorer!$B$4)*10,0),0),0)</f>
        <v>0</v>
      </c>
      <c r="H115" s="27"/>
      <c r="I115" s="39">
        <f>MAX(IF(H115&lt;&gt;"",ROUNDDOWN(1000+[1]faktorer!$C$3*(H115-[1]faktorer!$B$3)*100,0),0),0)</f>
        <v>0</v>
      </c>
      <c r="K115" s="41">
        <f>MAX(IF(J115&lt;&gt;"",ROUNDDOWN((IF(J115&lt;28,828,1000))+IF(J115&lt;28,[2]faktorer!$E$6,IF(J115&lt;35,[2]faktorer!$D$6,[2]faktorer!$C$6))*(J115-IF(J115&lt;28,28,[2]faktorer!$B$6))*100,0),0),0)</f>
        <v>0</v>
      </c>
      <c r="L115" s="10"/>
    </row>
    <row r="116" spans="1:12" x14ac:dyDescent="0.2">
      <c r="A116" s="47">
        <v>5</v>
      </c>
      <c r="B116" s="25"/>
      <c r="D116" s="27"/>
      <c r="E116" s="39">
        <f>MAX(IF(D116&lt;&gt;"",ROUNDDOWN(1000-faktorer!$C$2*(D116-faktorer!$B$2)*100,0),0),0)</f>
        <v>0</v>
      </c>
      <c r="F116" s="27"/>
      <c r="G116" s="39">
        <f>MAX(IF(F116&lt;&gt;"",ROUNDDOWN(1000-faktorer!$C$4*(F116-faktorer!$B$4)*10,0),0),0)</f>
        <v>0</v>
      </c>
      <c r="H116" s="27"/>
      <c r="I116" s="39">
        <f>MAX(IF(H116&lt;&gt;"",ROUNDDOWN(1000+[1]faktorer!$C$3*(H116-[1]faktorer!$B$3)*100,0),0),0)</f>
        <v>0</v>
      </c>
      <c r="K116" s="41">
        <f>MAX(IF(J116&lt;&gt;"",ROUNDDOWN((IF(J116&lt;28,828,1000))+IF(J116&lt;28,[2]faktorer!$E$6,IF(J116&lt;35,[2]faktorer!$D$6,[2]faktorer!$C$6))*(J116-IF(J116&lt;28,28,[2]faktorer!$B$6))*100,0),0),0)</f>
        <v>0</v>
      </c>
      <c r="L116" s="10"/>
    </row>
    <row r="117" spans="1:12" x14ac:dyDescent="0.2">
      <c r="A117" s="47">
        <v>6</v>
      </c>
      <c r="B117" s="25"/>
      <c r="D117" s="27"/>
      <c r="E117" s="39">
        <f>MAX(IF(D117&lt;&gt;"",ROUNDDOWN(1000-faktorer!$C$2*(D117-faktorer!$B$2)*100,0),0),0)</f>
        <v>0</v>
      </c>
      <c r="G117" s="39">
        <f>MAX(IF(F117&lt;&gt;"",ROUNDDOWN(1000-faktorer!$C$4*(F117-faktorer!$B$4)*10,0),0),0)</f>
        <v>0</v>
      </c>
      <c r="H117" s="27"/>
      <c r="I117" s="39">
        <f>MAX(IF(H117&lt;&gt;"",ROUNDDOWN(1000+[1]faktorer!$C$3*(H117-[1]faktorer!$B$3)*100,0),0),0)</f>
        <v>0</v>
      </c>
      <c r="K117" s="41">
        <f>MAX(IF(J117&lt;&gt;"",ROUNDDOWN((IF(J117&lt;28,828,1000))+IF(J117&lt;28,[2]faktorer!$E$6,IF(J117&lt;35,[2]faktorer!$D$6,[2]faktorer!$C$6))*(J117-IF(J117&lt;28,28,[2]faktorer!$B$6))*100,0),0),0)</f>
        <v>0</v>
      </c>
      <c r="L117" s="10"/>
    </row>
    <row r="118" spans="1:12" x14ac:dyDescent="0.2">
      <c r="A118" s="47">
        <v>7</v>
      </c>
      <c r="B118" s="25"/>
      <c r="D118" s="27"/>
      <c r="E118" s="39">
        <f>MAX(IF(D118&lt;&gt;"",ROUNDDOWN(1000-faktorer!$C$2*(D118-faktorer!$B$2)*100,0),0),0)</f>
        <v>0</v>
      </c>
      <c r="G118" s="39">
        <f>MAX(IF(F118&lt;&gt;"",ROUNDDOWN(1000-faktorer!$C$4*(F118-faktorer!$B$4)*10,0),0),0)</f>
        <v>0</v>
      </c>
      <c r="H118" s="27"/>
      <c r="I118" s="39">
        <f>MAX(IF(H118&lt;&gt;"",ROUNDDOWN(1000+[1]faktorer!$C$3*(H118-[1]faktorer!$B$3)*100,0),0),0)</f>
        <v>0</v>
      </c>
      <c r="K118" s="41">
        <f>MAX(IF(J118&lt;&gt;"",ROUNDDOWN((IF(J118&lt;28,828,1000))+IF(J118&lt;28,[2]faktorer!$E$6,IF(J118&lt;35,[2]faktorer!$D$6,[2]faktorer!$C$6))*(J118-IF(J118&lt;28,28,[2]faktorer!$B$6))*100,0),0),0)</f>
        <v>0</v>
      </c>
      <c r="L118" s="10"/>
    </row>
    <row r="119" spans="1:12" x14ac:dyDescent="0.2">
      <c r="A119" s="47">
        <v>8</v>
      </c>
      <c r="B119" s="25"/>
      <c r="D119" s="27"/>
      <c r="E119" s="39">
        <f>MAX(IF(D119&lt;&gt;"",ROUNDDOWN(1000-faktorer!$C$2*(D119-faktorer!$B$2)*100,0),0),0)</f>
        <v>0</v>
      </c>
      <c r="G119" s="39">
        <f>MAX(IF(F119&lt;&gt;"",ROUNDDOWN(1000-faktorer!$C$4*(F119-faktorer!$B$4)*10,0),0),0)</f>
        <v>0</v>
      </c>
      <c r="H119" s="27"/>
      <c r="I119" s="39">
        <f>MAX(IF(H119&lt;&gt;"",ROUNDDOWN(1000+[1]faktorer!$C$3*(H119-[1]faktorer!$B$3)*100,0),0),0)</f>
        <v>0</v>
      </c>
      <c r="K119" s="41">
        <f>MAX(IF(J119&lt;&gt;"",ROUNDDOWN((IF(J119&lt;28,828,1000))+IF(J119&lt;28,[2]faktorer!$E$6,IF(J119&lt;35,[2]faktorer!$D$6,[2]faktorer!$C$6))*(J119-IF(J119&lt;28,28,[2]faktorer!$B$6))*100,0),0),0)</f>
        <v>0</v>
      </c>
      <c r="L119" s="10"/>
    </row>
    <row r="120" spans="1:12" x14ac:dyDescent="0.2">
      <c r="A120" s="47">
        <v>9</v>
      </c>
      <c r="B120" s="26"/>
      <c r="C120" s="31"/>
      <c r="D120" s="28"/>
      <c r="E120" s="39">
        <f>MAX(IF(D120&lt;&gt;"",ROUNDDOWN(1000-faktorer!$C$2*(D120-faktorer!$B$2)*100,0),0),0)</f>
        <v>0</v>
      </c>
      <c r="F120" s="29"/>
      <c r="G120" s="40">
        <f>MAX(IF(F120&lt;&gt;"",ROUNDDOWN(1000-faktorer!$C$4*(F120-faktorer!$B$4)*10,0),0),0)</f>
        <v>0</v>
      </c>
      <c r="H120" s="28"/>
      <c r="I120" s="40">
        <f>MAX(IF(H120&lt;&gt;"",ROUNDDOWN(1000+[1]faktorer!$C$3*(H120-[1]faktorer!$B$3)*100,0),0),0)</f>
        <v>0</v>
      </c>
      <c r="J120" s="29"/>
      <c r="K120" s="41">
        <f>MAX(IF(J120&lt;&gt;"",ROUNDDOWN((IF(J120&lt;28,828,1000))+IF(J120&lt;28,[2]faktorer!$E$6,IF(J120&lt;35,[2]faktorer!$D$6,[2]faktorer!$C$6))*(J120-IF(J120&lt;28,28,[2]faktorer!$B$6))*100,0),0),0)</f>
        <v>0</v>
      </c>
      <c r="L120" s="10"/>
    </row>
    <row r="121" spans="1:12" x14ac:dyDescent="0.2">
      <c r="B121" s="11"/>
      <c r="C121" s="12"/>
      <c r="D121" s="18" t="s">
        <v>18</v>
      </c>
      <c r="E121" s="53"/>
      <c r="F121" s="38"/>
      <c r="G121" s="38"/>
      <c r="H121" s="38"/>
      <c r="I121" s="38"/>
      <c r="J121" s="38"/>
      <c r="K121" s="38"/>
      <c r="L121" s="22"/>
    </row>
    <row r="122" spans="1:12" x14ac:dyDescent="0.2">
      <c r="B122" s="11" t="s">
        <v>20</v>
      </c>
      <c r="C122" s="12" t="s">
        <v>11</v>
      </c>
      <c r="D122" s="28"/>
      <c r="E122" s="42">
        <f>MAX(IF(D122&lt;&gt;"",ROUNDDOWN(1000-faktorer!$C$6*(D122-faktorer!$B$6)*100,0),0),0)</f>
        <v>0</v>
      </c>
      <c r="F122" s="38"/>
      <c r="G122" s="38"/>
      <c r="H122" s="38"/>
      <c r="I122" s="38"/>
      <c r="J122" s="38"/>
      <c r="K122" s="38"/>
      <c r="L122" s="22"/>
    </row>
    <row r="123" spans="1:12" x14ac:dyDescent="0.2">
      <c r="A123" s="47">
        <v>1</v>
      </c>
      <c r="B123" s="25"/>
      <c r="D123" s="38"/>
      <c r="E123" s="38"/>
      <c r="F123" s="38"/>
      <c r="G123" s="38"/>
      <c r="H123" s="38"/>
      <c r="I123" s="38"/>
      <c r="J123" s="38"/>
      <c r="K123" s="38"/>
      <c r="L123" s="22"/>
    </row>
    <row r="124" spans="1:12" ht="13.5" thickBot="1" x14ac:dyDescent="0.25">
      <c r="A124" s="47">
        <v>2</v>
      </c>
      <c r="B124" s="25"/>
      <c r="D124" s="38"/>
      <c r="E124" s="38"/>
      <c r="F124" s="38"/>
      <c r="G124" s="38"/>
      <c r="H124" s="21" t="s">
        <v>21</v>
      </c>
      <c r="I124" s="38"/>
      <c r="J124" s="38"/>
      <c r="K124" s="38"/>
      <c r="L124" s="22"/>
    </row>
    <row r="125" spans="1:12" ht="13.5" thickBot="1" x14ac:dyDescent="0.25">
      <c r="A125" s="47">
        <v>3</v>
      </c>
      <c r="B125" s="25"/>
      <c r="D125" s="38"/>
      <c r="E125" s="38"/>
      <c r="F125" s="38"/>
      <c r="G125" s="38"/>
      <c r="H125" s="50">
        <f>E111+G111+I111+K111+E122</f>
        <v>0</v>
      </c>
      <c r="I125" s="38"/>
      <c r="J125" s="38"/>
      <c r="K125" s="38"/>
      <c r="L125" s="22"/>
    </row>
    <row r="126" spans="1:12" x14ac:dyDescent="0.2">
      <c r="A126" s="47">
        <v>4</v>
      </c>
      <c r="B126" s="25"/>
      <c r="D126" s="38"/>
      <c r="E126" s="38"/>
      <c r="F126" s="38"/>
      <c r="G126" s="38"/>
      <c r="H126" s="38"/>
      <c r="I126" s="38"/>
      <c r="J126" s="38"/>
      <c r="K126" s="38"/>
      <c r="L126" s="22"/>
    </row>
    <row r="127" spans="1:12" x14ac:dyDescent="0.2">
      <c r="A127" s="47">
        <v>5</v>
      </c>
      <c r="B127" s="25"/>
      <c r="D127" s="38"/>
      <c r="E127" s="38"/>
      <c r="F127" s="38"/>
      <c r="G127" s="38"/>
      <c r="H127" s="38"/>
      <c r="I127" s="38"/>
      <c r="J127" s="38"/>
      <c r="K127" s="38"/>
      <c r="L127" s="22"/>
    </row>
    <row r="128" spans="1:12" ht="13.5" thickBot="1" x14ac:dyDescent="0.25">
      <c r="B128" s="46"/>
      <c r="C128" s="23"/>
      <c r="D128" s="23"/>
      <c r="E128" s="23"/>
      <c r="F128" s="23"/>
      <c r="G128" s="23"/>
      <c r="H128" s="23"/>
      <c r="I128" s="23"/>
      <c r="J128" s="23"/>
      <c r="K128" s="23"/>
      <c r="L128" s="24"/>
    </row>
    <row r="129" spans="1:12" ht="13.5" thickBot="1" x14ac:dyDescent="0.25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9"/>
    </row>
    <row r="130" spans="1:12" ht="18" x14ac:dyDescent="0.25">
      <c r="B130" s="30" t="s">
        <v>8</v>
      </c>
      <c r="C130" s="65"/>
      <c r="D130" s="65"/>
      <c r="E130" s="65"/>
      <c r="F130" s="65"/>
      <c r="G130" s="65"/>
      <c r="H130" s="65"/>
      <c r="I130" s="5"/>
      <c r="J130" s="5"/>
      <c r="K130" s="5"/>
      <c r="L130" s="6"/>
    </row>
    <row r="131" spans="1:12" x14ac:dyDescent="0.2">
      <c r="B131" s="7"/>
      <c r="C131" s="8"/>
      <c r="D131" s="9"/>
      <c r="E131" s="9"/>
      <c r="F131" s="9"/>
      <c r="G131" s="9"/>
      <c r="H131" s="9"/>
      <c r="I131" s="9"/>
      <c r="J131" s="9"/>
      <c r="K131" s="9"/>
      <c r="L131" s="10"/>
    </row>
    <row r="132" spans="1:12" x14ac:dyDescent="0.2">
      <c r="B132" s="11" t="s">
        <v>9</v>
      </c>
      <c r="C132" s="12"/>
      <c r="D132" s="38"/>
      <c r="E132" s="38"/>
      <c r="F132" s="38"/>
      <c r="G132" s="38"/>
      <c r="H132" s="38"/>
      <c r="I132" s="38"/>
      <c r="J132" s="38"/>
      <c r="K132" s="38"/>
      <c r="L132" s="10"/>
    </row>
    <row r="133" spans="1:12" x14ac:dyDescent="0.2">
      <c r="B133" s="14" t="s">
        <v>10</v>
      </c>
      <c r="C133" s="12" t="s">
        <v>11</v>
      </c>
      <c r="D133" s="38" t="s">
        <v>12</v>
      </c>
      <c r="E133" s="38" t="s">
        <v>13</v>
      </c>
      <c r="F133" s="38" t="s">
        <v>14</v>
      </c>
      <c r="G133" s="38" t="s">
        <v>15</v>
      </c>
      <c r="H133" s="38" t="s">
        <v>16</v>
      </c>
      <c r="I133" s="38" t="s">
        <v>15</v>
      </c>
      <c r="J133" s="38" t="s">
        <v>17</v>
      </c>
      <c r="K133" s="13" t="s">
        <v>15</v>
      </c>
      <c r="L133" s="10"/>
    </row>
    <row r="134" spans="1:12" x14ac:dyDescent="0.2">
      <c r="A134" s="51"/>
      <c r="B134" s="15"/>
      <c r="C134" s="16"/>
      <c r="D134" s="18" t="s">
        <v>18</v>
      </c>
      <c r="E134" s="17">
        <f>LARGE(E135:E143,1)+LARGE(E135:E143,2)+LARGE(E135:E143,3)</f>
        <v>0</v>
      </c>
      <c r="F134" s="18" t="s">
        <v>18</v>
      </c>
      <c r="G134" s="17">
        <f>LARGE(G135:G143,1)+LARGE(G135:G143,2)+LARGE(G135:G143,3)</f>
        <v>0</v>
      </c>
      <c r="H134" s="18" t="s">
        <v>19</v>
      </c>
      <c r="I134" s="17">
        <f>LARGE(I135:I143,1)+LARGE(I135:I143,2)+LARGE(I135:I143,3)</f>
        <v>0</v>
      </c>
      <c r="J134" s="18" t="s">
        <v>19</v>
      </c>
      <c r="K134" s="19">
        <f>LARGE(K135:K143,1)+LARGE(K135:K143,2)+LARGE(K135:K143,3)</f>
        <v>0</v>
      </c>
      <c r="L134" s="20"/>
    </row>
    <row r="135" spans="1:12" x14ac:dyDescent="0.2">
      <c r="A135" s="47">
        <v>1</v>
      </c>
      <c r="B135" s="25"/>
      <c r="D135" s="27"/>
      <c r="E135" s="39">
        <f>MAX(IF(D135&lt;&gt;"",ROUNDDOWN(1000-faktorer!$C$2*(D135-faktorer!$B$2)*100,0),0),0)</f>
        <v>0</v>
      </c>
      <c r="F135" s="27"/>
      <c r="G135" s="39">
        <f>MAX(IF(F135&lt;&gt;"",ROUNDDOWN(1000-faktorer!$C$4*(F135-faktorer!$B$4)*10,0),0),0)</f>
        <v>0</v>
      </c>
      <c r="H135" s="27"/>
      <c r="I135" s="39">
        <f>MAX(IF(H135&lt;&gt;"",ROUNDDOWN(1000+[1]faktorer!$C$3*(H135-[1]faktorer!$B$3)*100,0),0),0)</f>
        <v>0</v>
      </c>
      <c r="K135" s="41">
        <f>MAX(IF(J135&lt;&gt;"",ROUNDDOWN((IF(J135&lt;28,828,1000))+IF(J135&lt;28,[2]faktorer!$E$6,IF(J135&lt;35,[2]faktorer!$D$6,[2]faktorer!$C$6))*(J135-IF(J135&lt;28,28,[2]faktorer!$B$6))*100,0),0),0)</f>
        <v>0</v>
      </c>
      <c r="L135" s="10"/>
    </row>
    <row r="136" spans="1:12" x14ac:dyDescent="0.2">
      <c r="A136" s="47">
        <v>2</v>
      </c>
      <c r="B136" s="25"/>
      <c r="D136" s="27"/>
      <c r="E136" s="39">
        <f>MAX(IF(D136&lt;&gt;"",ROUNDDOWN(1000-faktorer!$C$2*(D136-faktorer!$B$2)*100,0),0),0)</f>
        <v>0</v>
      </c>
      <c r="F136" s="27"/>
      <c r="G136" s="39">
        <f>MAX(IF(F136&lt;&gt;"",ROUNDDOWN(1000-faktorer!$C$4*(F136-faktorer!$B$4)*10,0),0),0)</f>
        <v>0</v>
      </c>
      <c r="H136" s="27"/>
      <c r="I136" s="39">
        <f>MAX(IF(H136&lt;&gt;"",ROUNDDOWN(1000+[1]faktorer!$C$3*(H136-[1]faktorer!$B$3)*100,0),0),0)</f>
        <v>0</v>
      </c>
      <c r="K136" s="41">
        <f>MAX(IF(J136&lt;&gt;"",ROUNDDOWN((IF(J136&lt;28,828,1000))+IF(J136&lt;28,[2]faktorer!$E$6,IF(J136&lt;35,[2]faktorer!$D$6,[2]faktorer!$C$6))*(J136-IF(J136&lt;28,28,[2]faktorer!$B$6))*100,0),0),0)</f>
        <v>0</v>
      </c>
      <c r="L136" s="10"/>
    </row>
    <row r="137" spans="1:12" x14ac:dyDescent="0.2">
      <c r="A137" s="47">
        <v>3</v>
      </c>
      <c r="B137" s="25"/>
      <c r="D137" s="27"/>
      <c r="E137" s="39">
        <f>MAX(IF(D137&lt;&gt;"",ROUNDDOWN(1000-faktorer!$C$2*(D137-faktorer!$B$2)*100,0),0),0)</f>
        <v>0</v>
      </c>
      <c r="F137" s="27"/>
      <c r="G137" s="39">
        <f>MAX(IF(F137&lt;&gt;"",ROUNDDOWN(1000-faktorer!$C$4*(F137-faktorer!$B$4)*10,0),0),0)</f>
        <v>0</v>
      </c>
      <c r="H137" s="27"/>
      <c r="I137" s="39">
        <f>MAX(IF(H137&lt;&gt;"",ROUNDDOWN(1000+[1]faktorer!$C$3*(H137-[1]faktorer!$B$3)*100,0),0),0)</f>
        <v>0</v>
      </c>
      <c r="K137" s="41">
        <f>MAX(IF(J137&lt;&gt;"",ROUNDDOWN((IF(J137&lt;28,828,1000))+IF(J137&lt;28,[2]faktorer!$E$6,IF(J137&lt;35,[2]faktorer!$D$6,[2]faktorer!$C$6))*(J137-IF(J137&lt;28,28,[2]faktorer!$B$6))*100,0),0),0)</f>
        <v>0</v>
      </c>
      <c r="L137" s="10"/>
    </row>
    <row r="138" spans="1:12" x14ac:dyDescent="0.2">
      <c r="A138" s="47">
        <v>4</v>
      </c>
      <c r="B138" s="25"/>
      <c r="D138" s="27"/>
      <c r="E138" s="39">
        <f>MAX(IF(D138&lt;&gt;"",ROUNDDOWN(1000-faktorer!$C$2*(D138-faktorer!$B$2)*100,0),0),0)</f>
        <v>0</v>
      </c>
      <c r="F138" s="27"/>
      <c r="G138" s="39">
        <f>MAX(IF(F138&lt;&gt;"",ROUNDDOWN(1000-faktorer!$C$4*(F138-faktorer!$B$4)*10,0),0),0)</f>
        <v>0</v>
      </c>
      <c r="H138" s="27"/>
      <c r="I138" s="39">
        <f>MAX(IF(H138&lt;&gt;"",ROUNDDOWN(1000+[1]faktorer!$C$3*(H138-[1]faktorer!$B$3)*100,0),0),0)</f>
        <v>0</v>
      </c>
      <c r="K138" s="41">
        <f>MAX(IF(J138&lt;&gt;"",ROUNDDOWN((IF(J138&lt;28,828,1000))+IF(J138&lt;28,[2]faktorer!$E$6,IF(J138&lt;35,[2]faktorer!$D$6,[2]faktorer!$C$6))*(J138-IF(J138&lt;28,28,[2]faktorer!$B$6))*100,0),0),0)</f>
        <v>0</v>
      </c>
      <c r="L138" s="10"/>
    </row>
    <row r="139" spans="1:12" x14ac:dyDescent="0.2">
      <c r="A139" s="47">
        <v>5</v>
      </c>
      <c r="B139" s="25"/>
      <c r="D139" s="27"/>
      <c r="E139" s="39">
        <f>MAX(IF(D139&lt;&gt;"",ROUNDDOWN(1000-faktorer!$C$2*(D139-faktorer!$B$2)*100,0),0),0)</f>
        <v>0</v>
      </c>
      <c r="F139" s="27"/>
      <c r="G139" s="39">
        <f>MAX(IF(F139&lt;&gt;"",ROUNDDOWN(1000-faktorer!$C$4*(F139-faktorer!$B$4)*10,0),0),0)</f>
        <v>0</v>
      </c>
      <c r="H139" s="27"/>
      <c r="I139" s="39">
        <f>MAX(IF(H139&lt;&gt;"",ROUNDDOWN(1000+[1]faktorer!$C$3*(H139-[1]faktorer!$B$3)*100,0),0),0)</f>
        <v>0</v>
      </c>
      <c r="K139" s="41">
        <f>MAX(IF(J139&lt;&gt;"",ROUNDDOWN((IF(J139&lt;28,828,1000))+IF(J139&lt;28,[2]faktorer!$E$6,IF(J139&lt;35,[2]faktorer!$D$6,[2]faktorer!$C$6))*(J139-IF(J139&lt;28,28,[2]faktorer!$B$6))*100,0),0),0)</f>
        <v>0</v>
      </c>
      <c r="L139" s="10"/>
    </row>
    <row r="140" spans="1:12" x14ac:dyDescent="0.2">
      <c r="A140" s="47">
        <v>6</v>
      </c>
      <c r="B140" s="25"/>
      <c r="D140" s="27"/>
      <c r="E140" s="39">
        <f>MAX(IF(D140&lt;&gt;"",ROUNDDOWN(1000-faktorer!$C$2*(D140-faktorer!$B$2)*100,0),0),0)</f>
        <v>0</v>
      </c>
      <c r="G140" s="39">
        <f>MAX(IF(F140&lt;&gt;"",ROUNDDOWN(1000-faktorer!$C$4*(F140-faktorer!$B$4)*10,0),0),0)</f>
        <v>0</v>
      </c>
      <c r="H140" s="27"/>
      <c r="I140" s="39">
        <f>MAX(IF(H140&lt;&gt;"",ROUNDDOWN(1000+[1]faktorer!$C$3*(H140-[1]faktorer!$B$3)*100,0),0),0)</f>
        <v>0</v>
      </c>
      <c r="K140" s="41">
        <f>MAX(IF(J140&lt;&gt;"",ROUNDDOWN((IF(J140&lt;28,828,1000))+IF(J140&lt;28,[2]faktorer!$E$6,IF(J140&lt;35,[2]faktorer!$D$6,[2]faktorer!$C$6))*(J140-IF(J140&lt;28,28,[2]faktorer!$B$6))*100,0),0),0)</f>
        <v>0</v>
      </c>
      <c r="L140" s="10"/>
    </row>
    <row r="141" spans="1:12" x14ac:dyDescent="0.2">
      <c r="A141" s="47">
        <v>7</v>
      </c>
      <c r="B141" s="25"/>
      <c r="D141" s="27"/>
      <c r="E141" s="39">
        <f>MAX(IF(D141&lt;&gt;"",ROUNDDOWN(1000-faktorer!$C$2*(D141-faktorer!$B$2)*100,0),0),0)</f>
        <v>0</v>
      </c>
      <c r="G141" s="39">
        <f>MAX(IF(F141&lt;&gt;"",ROUNDDOWN(1000-faktorer!$C$4*(F141-faktorer!$B$4)*10,0),0),0)</f>
        <v>0</v>
      </c>
      <c r="H141" s="27"/>
      <c r="I141" s="39">
        <f>MAX(IF(H141&lt;&gt;"",ROUNDDOWN(1000+[1]faktorer!$C$3*(H141-[1]faktorer!$B$3)*100,0),0),0)</f>
        <v>0</v>
      </c>
      <c r="K141" s="41">
        <f>MAX(IF(J141&lt;&gt;"",ROUNDDOWN((IF(J141&lt;28,828,1000))+IF(J141&lt;28,[2]faktorer!$E$6,IF(J141&lt;35,[2]faktorer!$D$6,[2]faktorer!$C$6))*(J141-IF(J141&lt;28,28,[2]faktorer!$B$6))*100,0),0),0)</f>
        <v>0</v>
      </c>
      <c r="L141" s="10"/>
    </row>
    <row r="142" spans="1:12" x14ac:dyDescent="0.2">
      <c r="A142" s="47">
        <v>8</v>
      </c>
      <c r="B142" s="25"/>
      <c r="D142" s="27"/>
      <c r="E142" s="39">
        <f>MAX(IF(D142&lt;&gt;"",ROUNDDOWN(1000-faktorer!$C$2*(D142-faktorer!$B$2)*100,0),0),0)</f>
        <v>0</v>
      </c>
      <c r="G142" s="39">
        <f>MAX(IF(F142&lt;&gt;"",ROUNDDOWN(1000-faktorer!$C$4*(F142-faktorer!$B$4)*10,0),0),0)</f>
        <v>0</v>
      </c>
      <c r="H142" s="27"/>
      <c r="I142" s="39">
        <f>MAX(IF(H142&lt;&gt;"",ROUNDDOWN(1000+[1]faktorer!$C$3*(H142-[1]faktorer!$B$3)*100,0),0),0)</f>
        <v>0</v>
      </c>
      <c r="K142" s="41">
        <f>MAX(IF(J142&lt;&gt;"",ROUNDDOWN((IF(J142&lt;28,828,1000))+IF(J142&lt;28,[2]faktorer!$E$6,IF(J142&lt;35,[2]faktorer!$D$6,[2]faktorer!$C$6))*(J142-IF(J142&lt;28,28,[2]faktorer!$B$6))*100,0),0),0)</f>
        <v>0</v>
      </c>
      <c r="L142" s="10"/>
    </row>
    <row r="143" spans="1:12" x14ac:dyDescent="0.2">
      <c r="A143" s="47">
        <v>9</v>
      </c>
      <c r="B143" s="26"/>
      <c r="C143" s="31"/>
      <c r="D143" s="28"/>
      <c r="E143" s="39">
        <f>MAX(IF(D143&lt;&gt;"",ROUNDDOWN(1000-faktorer!$C$2*(D143-faktorer!$B$2)*100,0),0),0)</f>
        <v>0</v>
      </c>
      <c r="F143" s="29"/>
      <c r="G143" s="40">
        <f>MAX(IF(F143&lt;&gt;"",ROUNDDOWN(1000-faktorer!$C$4*(F143-faktorer!$B$4)*10,0),0),0)</f>
        <v>0</v>
      </c>
      <c r="H143" s="28"/>
      <c r="I143" s="40">
        <f>MAX(IF(H143&lt;&gt;"",ROUNDDOWN(1000+[1]faktorer!$C$3*(H143-[1]faktorer!$B$3)*100,0),0),0)</f>
        <v>0</v>
      </c>
      <c r="J143" s="29"/>
      <c r="K143" s="41">
        <f>MAX(IF(J143&lt;&gt;"",ROUNDDOWN((IF(J143&lt;28,828,1000))+IF(J143&lt;28,[2]faktorer!$E$6,IF(J143&lt;35,[2]faktorer!$D$6,[2]faktorer!$C$6))*(J143-IF(J143&lt;28,28,[2]faktorer!$B$6))*100,0),0),0)</f>
        <v>0</v>
      </c>
      <c r="L143" s="10"/>
    </row>
    <row r="144" spans="1:12" x14ac:dyDescent="0.2">
      <c r="B144" s="11"/>
      <c r="C144" s="12"/>
      <c r="D144" s="18" t="s">
        <v>18</v>
      </c>
      <c r="E144" s="53"/>
      <c r="F144" s="38"/>
      <c r="G144" s="38"/>
      <c r="H144" s="38"/>
      <c r="I144" s="38"/>
      <c r="J144" s="38"/>
      <c r="K144" s="38"/>
      <c r="L144" s="22"/>
    </row>
    <row r="145" spans="1:12" x14ac:dyDescent="0.2">
      <c r="B145" s="11" t="s">
        <v>20</v>
      </c>
      <c r="C145" s="12" t="s">
        <v>11</v>
      </c>
      <c r="D145" s="28"/>
      <c r="E145" s="42">
        <f>MAX(IF(D145&lt;&gt;"",ROUNDDOWN(1000-faktorer!$C$6*(D145-faktorer!$B$6)*100,0),0),0)</f>
        <v>0</v>
      </c>
      <c r="F145" s="38"/>
      <c r="G145" s="38"/>
      <c r="H145" s="38"/>
      <c r="I145" s="38"/>
      <c r="J145" s="38"/>
      <c r="K145" s="38"/>
      <c r="L145" s="22"/>
    </row>
    <row r="146" spans="1:12" x14ac:dyDescent="0.2">
      <c r="A146" s="47">
        <v>1</v>
      </c>
      <c r="B146" s="25"/>
      <c r="D146" s="38"/>
      <c r="E146" s="38"/>
      <c r="F146" s="38"/>
      <c r="G146" s="38"/>
      <c r="H146" s="38"/>
      <c r="I146" s="38"/>
      <c r="J146" s="38"/>
      <c r="K146" s="38"/>
      <c r="L146" s="22"/>
    </row>
    <row r="147" spans="1:12" ht="13.5" thickBot="1" x14ac:dyDescent="0.25">
      <c r="A147" s="47">
        <v>2</v>
      </c>
      <c r="B147" s="25"/>
      <c r="D147" s="38"/>
      <c r="E147" s="38"/>
      <c r="F147" s="38"/>
      <c r="G147" s="38"/>
      <c r="H147" s="21" t="s">
        <v>21</v>
      </c>
      <c r="I147" s="38"/>
      <c r="J147" s="38"/>
      <c r="K147" s="38"/>
      <c r="L147" s="22"/>
    </row>
    <row r="148" spans="1:12" ht="13.5" thickBot="1" x14ac:dyDescent="0.25">
      <c r="A148" s="47">
        <v>3</v>
      </c>
      <c r="B148" s="25"/>
      <c r="D148" s="38"/>
      <c r="E148" s="38"/>
      <c r="F148" s="38"/>
      <c r="G148" s="38"/>
      <c r="H148" s="50">
        <f>E134+G134+I134+K134+E145</f>
        <v>0</v>
      </c>
      <c r="I148" s="38"/>
      <c r="J148" s="38"/>
      <c r="K148" s="38"/>
      <c r="L148" s="22"/>
    </row>
    <row r="149" spans="1:12" x14ac:dyDescent="0.2">
      <c r="A149" s="47">
        <v>4</v>
      </c>
      <c r="B149" s="25"/>
      <c r="D149" s="38"/>
      <c r="E149" s="38"/>
      <c r="F149" s="38"/>
      <c r="G149" s="38"/>
      <c r="H149" s="38"/>
      <c r="I149" s="38"/>
      <c r="J149" s="38"/>
      <c r="K149" s="38"/>
      <c r="L149" s="22"/>
    </row>
    <row r="150" spans="1:12" x14ac:dyDescent="0.2">
      <c r="A150" s="47">
        <v>5</v>
      </c>
      <c r="B150" s="25"/>
      <c r="D150" s="38"/>
      <c r="E150" s="38"/>
      <c r="F150" s="38"/>
      <c r="G150" s="38"/>
      <c r="H150" s="38"/>
      <c r="I150" s="38"/>
      <c r="J150" s="38"/>
      <c r="K150" s="38"/>
      <c r="L150" s="22"/>
    </row>
    <row r="151" spans="1:12" ht="13.5" thickBot="1" x14ac:dyDescent="0.25">
      <c r="B151" s="46"/>
      <c r="C151" s="23"/>
      <c r="D151" s="23"/>
      <c r="E151" s="23"/>
      <c r="F151" s="23"/>
      <c r="G151" s="23"/>
      <c r="H151" s="23"/>
      <c r="I151" s="23"/>
      <c r="J151" s="23"/>
      <c r="K151" s="23"/>
      <c r="L151" s="24"/>
    </row>
    <row r="152" spans="1:12" ht="13.5" thickBot="1" x14ac:dyDescent="0.25"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9"/>
    </row>
    <row r="153" spans="1:12" ht="18" x14ac:dyDescent="0.25">
      <c r="B153" s="30" t="s">
        <v>8</v>
      </c>
      <c r="C153" s="65"/>
      <c r="D153" s="65"/>
      <c r="E153" s="65"/>
      <c r="F153" s="65"/>
      <c r="G153" s="65"/>
      <c r="H153" s="65"/>
      <c r="I153" s="5"/>
      <c r="J153" s="5"/>
      <c r="K153" s="5"/>
      <c r="L153" s="6"/>
    </row>
    <row r="154" spans="1:12" x14ac:dyDescent="0.2">
      <c r="B154" s="7"/>
      <c r="C154" s="8"/>
      <c r="D154" s="9"/>
      <c r="E154" s="9"/>
      <c r="F154" s="9"/>
      <c r="G154" s="9"/>
      <c r="H154" s="9"/>
      <c r="I154" s="9"/>
      <c r="J154" s="9"/>
      <c r="K154" s="9"/>
      <c r="L154" s="10"/>
    </row>
    <row r="155" spans="1:12" x14ac:dyDescent="0.2">
      <c r="B155" s="11" t="s">
        <v>9</v>
      </c>
      <c r="C155" s="12"/>
      <c r="D155" s="38"/>
      <c r="E155" s="38"/>
      <c r="F155" s="38"/>
      <c r="G155" s="38"/>
      <c r="H155" s="38"/>
      <c r="I155" s="38"/>
      <c r="J155" s="38"/>
      <c r="K155" s="38"/>
      <c r="L155" s="10"/>
    </row>
    <row r="156" spans="1:12" x14ac:dyDescent="0.2">
      <c r="B156" s="14" t="s">
        <v>10</v>
      </c>
      <c r="C156" s="12" t="s">
        <v>11</v>
      </c>
      <c r="D156" s="38" t="s">
        <v>12</v>
      </c>
      <c r="E156" s="38" t="s">
        <v>13</v>
      </c>
      <c r="F156" s="38" t="s">
        <v>14</v>
      </c>
      <c r="G156" s="38" t="s">
        <v>15</v>
      </c>
      <c r="H156" s="38" t="s">
        <v>16</v>
      </c>
      <c r="I156" s="38" t="s">
        <v>15</v>
      </c>
      <c r="J156" s="38" t="s">
        <v>17</v>
      </c>
      <c r="K156" s="13" t="s">
        <v>15</v>
      </c>
      <c r="L156" s="10"/>
    </row>
    <row r="157" spans="1:12" x14ac:dyDescent="0.2">
      <c r="A157" s="51"/>
      <c r="B157" s="15"/>
      <c r="C157" s="16"/>
      <c r="D157" s="18" t="s">
        <v>18</v>
      </c>
      <c r="E157" s="17">
        <f>LARGE(E158:E166,1)+LARGE(E158:E166,2)+LARGE(E158:E166,3)</f>
        <v>0</v>
      </c>
      <c r="F157" s="18" t="s">
        <v>18</v>
      </c>
      <c r="G157" s="17">
        <f>LARGE(G158:G166,1)+LARGE(G158:G166,2)+LARGE(G158:G166,3)</f>
        <v>0</v>
      </c>
      <c r="H157" s="18" t="s">
        <v>19</v>
      </c>
      <c r="I157" s="17">
        <f>LARGE(I158:I166,1)+LARGE(I158:I166,2)+LARGE(I158:I166,3)</f>
        <v>0</v>
      </c>
      <c r="J157" s="18" t="s">
        <v>19</v>
      </c>
      <c r="K157" s="19">
        <f>LARGE(K158:K166,1)+LARGE(K158:K166,2)+LARGE(K158:K166,3)</f>
        <v>0</v>
      </c>
      <c r="L157" s="20"/>
    </row>
    <row r="158" spans="1:12" x14ac:dyDescent="0.2">
      <c r="A158" s="47">
        <v>1</v>
      </c>
      <c r="B158" s="25"/>
      <c r="D158" s="27"/>
      <c r="E158" s="39">
        <f>MAX(IF(D158&lt;&gt;"",ROUNDDOWN(1000-faktorer!$C$2*(D158-faktorer!$B$2)*100,0),0),0)</f>
        <v>0</v>
      </c>
      <c r="F158" s="27"/>
      <c r="G158" s="39">
        <f>MAX(IF(F158&lt;&gt;"",ROUNDDOWN(1000-faktorer!$C$4*(F158-faktorer!$B$4)*10,0),0),0)</f>
        <v>0</v>
      </c>
      <c r="H158" s="27"/>
      <c r="I158" s="39">
        <f>MAX(IF(H158&lt;&gt;"",ROUNDDOWN(1000+[1]faktorer!$C$3*(H158-[1]faktorer!$B$3)*100,0),0),0)</f>
        <v>0</v>
      </c>
      <c r="K158" s="41">
        <f>MAX(IF(J158&lt;&gt;"",ROUNDDOWN((IF(J158&lt;28,828,1000))+IF(J158&lt;28,[2]faktorer!$E$6,IF(J158&lt;35,[2]faktorer!$D$6,[2]faktorer!$C$6))*(J158-IF(J158&lt;28,28,[2]faktorer!$B$6))*100,0),0),0)</f>
        <v>0</v>
      </c>
      <c r="L158" s="10"/>
    </row>
    <row r="159" spans="1:12" x14ac:dyDescent="0.2">
      <c r="A159" s="47">
        <v>2</v>
      </c>
      <c r="B159" s="25"/>
      <c r="D159" s="27"/>
      <c r="E159" s="39">
        <f>MAX(IF(D159&lt;&gt;"",ROUNDDOWN(1000-faktorer!$C$2*(D159-faktorer!$B$2)*100,0),0),0)</f>
        <v>0</v>
      </c>
      <c r="F159" s="27"/>
      <c r="G159" s="39">
        <f>MAX(IF(F159&lt;&gt;"",ROUNDDOWN(1000-faktorer!$C$4*(F159-faktorer!$B$4)*10,0),0),0)</f>
        <v>0</v>
      </c>
      <c r="H159" s="27"/>
      <c r="I159" s="39">
        <f>MAX(IF(H159&lt;&gt;"",ROUNDDOWN(1000+[1]faktorer!$C$3*(H159-[1]faktorer!$B$3)*100,0),0),0)</f>
        <v>0</v>
      </c>
      <c r="K159" s="41">
        <f>MAX(IF(J159&lt;&gt;"",ROUNDDOWN((IF(J159&lt;28,828,1000))+IF(J159&lt;28,[2]faktorer!$E$6,IF(J159&lt;35,[2]faktorer!$D$6,[2]faktorer!$C$6))*(J159-IF(J159&lt;28,28,[2]faktorer!$B$6))*100,0),0),0)</f>
        <v>0</v>
      </c>
      <c r="L159" s="10"/>
    </row>
    <row r="160" spans="1:12" x14ac:dyDescent="0.2">
      <c r="A160" s="47">
        <v>3</v>
      </c>
      <c r="B160" s="25"/>
      <c r="D160" s="27"/>
      <c r="E160" s="39">
        <f>MAX(IF(D160&lt;&gt;"",ROUNDDOWN(1000-faktorer!$C$2*(D160-faktorer!$B$2)*100,0),0),0)</f>
        <v>0</v>
      </c>
      <c r="F160" s="27"/>
      <c r="G160" s="39">
        <f>MAX(IF(F160&lt;&gt;"",ROUNDDOWN(1000-faktorer!$C$4*(F160-faktorer!$B$4)*10,0),0),0)</f>
        <v>0</v>
      </c>
      <c r="H160" s="27"/>
      <c r="I160" s="39">
        <f>MAX(IF(H160&lt;&gt;"",ROUNDDOWN(1000+[1]faktorer!$C$3*(H160-[1]faktorer!$B$3)*100,0),0),0)</f>
        <v>0</v>
      </c>
      <c r="K160" s="41">
        <f>MAX(IF(J160&lt;&gt;"",ROUNDDOWN((IF(J160&lt;28,828,1000))+IF(J160&lt;28,[2]faktorer!$E$6,IF(J160&lt;35,[2]faktorer!$D$6,[2]faktorer!$C$6))*(J160-IF(J160&lt;28,28,[2]faktorer!$B$6))*100,0),0),0)</f>
        <v>0</v>
      </c>
      <c r="L160" s="10"/>
    </row>
    <row r="161" spans="1:12" x14ac:dyDescent="0.2">
      <c r="A161" s="47">
        <v>4</v>
      </c>
      <c r="B161" s="25"/>
      <c r="D161" s="27"/>
      <c r="E161" s="39">
        <f>MAX(IF(D161&lt;&gt;"",ROUNDDOWN(1000-faktorer!$C$2*(D161-faktorer!$B$2)*100,0),0),0)</f>
        <v>0</v>
      </c>
      <c r="F161" s="27"/>
      <c r="G161" s="39">
        <f>MAX(IF(F161&lt;&gt;"",ROUNDDOWN(1000-faktorer!$C$4*(F161-faktorer!$B$4)*10,0),0),0)</f>
        <v>0</v>
      </c>
      <c r="H161" s="27"/>
      <c r="I161" s="39">
        <f>MAX(IF(H161&lt;&gt;"",ROUNDDOWN(1000+[1]faktorer!$C$3*(H161-[1]faktorer!$B$3)*100,0),0),0)</f>
        <v>0</v>
      </c>
      <c r="K161" s="41">
        <f>MAX(IF(J161&lt;&gt;"",ROUNDDOWN((IF(J161&lt;28,828,1000))+IF(J161&lt;28,[2]faktorer!$E$6,IF(J161&lt;35,[2]faktorer!$D$6,[2]faktorer!$C$6))*(J161-IF(J161&lt;28,28,[2]faktorer!$B$6))*100,0),0),0)</f>
        <v>0</v>
      </c>
      <c r="L161" s="10"/>
    </row>
    <row r="162" spans="1:12" x14ac:dyDescent="0.2">
      <c r="A162" s="47">
        <v>5</v>
      </c>
      <c r="B162" s="25"/>
      <c r="D162" s="27"/>
      <c r="E162" s="39">
        <f>MAX(IF(D162&lt;&gt;"",ROUNDDOWN(1000-faktorer!$C$2*(D162-faktorer!$B$2)*100,0),0),0)</f>
        <v>0</v>
      </c>
      <c r="F162" s="27"/>
      <c r="G162" s="39">
        <f>MAX(IF(F162&lt;&gt;"",ROUNDDOWN(1000-faktorer!$C$4*(F162-faktorer!$B$4)*10,0),0),0)</f>
        <v>0</v>
      </c>
      <c r="H162" s="27"/>
      <c r="I162" s="39">
        <f>MAX(IF(H162&lt;&gt;"",ROUNDDOWN(1000+[1]faktorer!$C$3*(H162-[1]faktorer!$B$3)*100,0),0),0)</f>
        <v>0</v>
      </c>
      <c r="K162" s="41">
        <f>MAX(IF(J162&lt;&gt;"",ROUNDDOWN((IF(J162&lt;28,828,1000))+IF(J162&lt;28,[2]faktorer!$E$6,IF(J162&lt;35,[2]faktorer!$D$6,[2]faktorer!$C$6))*(J162-IF(J162&lt;28,28,[2]faktorer!$B$6))*100,0),0),0)</f>
        <v>0</v>
      </c>
      <c r="L162" s="10"/>
    </row>
    <row r="163" spans="1:12" x14ac:dyDescent="0.2">
      <c r="A163" s="47">
        <v>6</v>
      </c>
      <c r="B163" s="25"/>
      <c r="D163" s="27"/>
      <c r="E163" s="39">
        <f>MAX(IF(D163&lt;&gt;"",ROUNDDOWN(1000-faktorer!$C$2*(D163-faktorer!$B$2)*100,0),0),0)</f>
        <v>0</v>
      </c>
      <c r="G163" s="39">
        <f>MAX(IF(F163&lt;&gt;"",ROUNDDOWN(1000-faktorer!$C$4*(F163-faktorer!$B$4)*10,0),0),0)</f>
        <v>0</v>
      </c>
      <c r="H163" s="27"/>
      <c r="I163" s="39">
        <f>MAX(IF(H163&lt;&gt;"",ROUNDDOWN(1000+[1]faktorer!$C$3*(H163-[1]faktorer!$B$3)*100,0),0),0)</f>
        <v>0</v>
      </c>
      <c r="K163" s="41">
        <f>MAX(IF(J163&lt;&gt;"",ROUNDDOWN((IF(J163&lt;28,828,1000))+IF(J163&lt;28,[2]faktorer!$E$6,IF(J163&lt;35,[2]faktorer!$D$6,[2]faktorer!$C$6))*(J163-IF(J163&lt;28,28,[2]faktorer!$B$6))*100,0),0),0)</f>
        <v>0</v>
      </c>
      <c r="L163" s="10"/>
    </row>
    <row r="164" spans="1:12" x14ac:dyDescent="0.2">
      <c r="A164" s="47">
        <v>7</v>
      </c>
      <c r="B164" s="25"/>
      <c r="D164" s="27"/>
      <c r="E164" s="39">
        <f>MAX(IF(D164&lt;&gt;"",ROUNDDOWN(1000-faktorer!$C$2*(D164-faktorer!$B$2)*100,0),0),0)</f>
        <v>0</v>
      </c>
      <c r="G164" s="39">
        <f>MAX(IF(F164&lt;&gt;"",ROUNDDOWN(1000-faktorer!$C$4*(F164-faktorer!$B$4)*10,0),0),0)</f>
        <v>0</v>
      </c>
      <c r="H164" s="27"/>
      <c r="I164" s="39">
        <f>MAX(IF(H164&lt;&gt;"",ROUNDDOWN(1000+[1]faktorer!$C$3*(H164-[1]faktorer!$B$3)*100,0),0),0)</f>
        <v>0</v>
      </c>
      <c r="K164" s="41">
        <f>MAX(IF(J164&lt;&gt;"",ROUNDDOWN((IF(J164&lt;28,828,1000))+IF(J164&lt;28,[2]faktorer!$E$6,IF(J164&lt;35,[2]faktorer!$D$6,[2]faktorer!$C$6))*(J164-IF(J164&lt;28,28,[2]faktorer!$B$6))*100,0),0),0)</f>
        <v>0</v>
      </c>
      <c r="L164" s="10"/>
    </row>
    <row r="165" spans="1:12" x14ac:dyDescent="0.2">
      <c r="A165" s="47">
        <v>8</v>
      </c>
      <c r="B165" s="25"/>
      <c r="D165" s="27"/>
      <c r="E165" s="39">
        <f>MAX(IF(D165&lt;&gt;"",ROUNDDOWN(1000-faktorer!$C$2*(D165-faktorer!$B$2)*100,0),0),0)</f>
        <v>0</v>
      </c>
      <c r="G165" s="39">
        <f>MAX(IF(F165&lt;&gt;"",ROUNDDOWN(1000-faktorer!$C$4*(F165-faktorer!$B$4)*10,0),0),0)</f>
        <v>0</v>
      </c>
      <c r="H165" s="27"/>
      <c r="I165" s="39">
        <f>MAX(IF(H165&lt;&gt;"",ROUNDDOWN(1000+[1]faktorer!$C$3*(H165-[1]faktorer!$B$3)*100,0),0),0)</f>
        <v>0</v>
      </c>
      <c r="K165" s="41">
        <f>MAX(IF(J165&lt;&gt;"",ROUNDDOWN((IF(J165&lt;28,828,1000))+IF(J165&lt;28,[2]faktorer!$E$6,IF(J165&lt;35,[2]faktorer!$D$6,[2]faktorer!$C$6))*(J165-IF(J165&lt;28,28,[2]faktorer!$B$6))*100,0),0),0)</f>
        <v>0</v>
      </c>
      <c r="L165" s="10"/>
    </row>
    <row r="166" spans="1:12" x14ac:dyDescent="0.2">
      <c r="A166" s="47">
        <v>9</v>
      </c>
      <c r="B166" s="26"/>
      <c r="C166" s="31"/>
      <c r="D166" s="28"/>
      <c r="E166" s="39">
        <f>MAX(IF(D166&lt;&gt;"",ROUNDDOWN(1000-faktorer!$C$2*(D166-faktorer!$B$2)*100,0),0),0)</f>
        <v>0</v>
      </c>
      <c r="F166" s="29"/>
      <c r="G166" s="40">
        <f>MAX(IF(F166&lt;&gt;"",ROUNDDOWN(1000-faktorer!$C$4*(F166-faktorer!$B$4)*10,0),0),0)</f>
        <v>0</v>
      </c>
      <c r="H166" s="28"/>
      <c r="I166" s="40">
        <f>MAX(IF(H166&lt;&gt;"",ROUNDDOWN(1000+[1]faktorer!$C$3*(H166-[1]faktorer!$B$3)*100,0),0),0)</f>
        <v>0</v>
      </c>
      <c r="J166" s="29"/>
      <c r="K166" s="41">
        <f>MAX(IF(J166&lt;&gt;"",ROUNDDOWN((IF(J166&lt;28,828,1000))+IF(J166&lt;28,[2]faktorer!$E$6,IF(J166&lt;35,[2]faktorer!$D$6,[2]faktorer!$C$6))*(J166-IF(J166&lt;28,28,[2]faktorer!$B$6))*100,0),0),0)</f>
        <v>0</v>
      </c>
      <c r="L166" s="10"/>
    </row>
    <row r="167" spans="1:12" x14ac:dyDescent="0.2">
      <c r="B167" s="11"/>
      <c r="C167" s="12"/>
      <c r="D167" s="18" t="s">
        <v>18</v>
      </c>
      <c r="E167" s="53"/>
      <c r="F167" s="38"/>
      <c r="G167" s="38"/>
      <c r="H167" s="38"/>
      <c r="I167" s="38"/>
      <c r="J167" s="38"/>
      <c r="K167" s="38"/>
      <c r="L167" s="22"/>
    </row>
    <row r="168" spans="1:12" x14ac:dyDescent="0.2">
      <c r="B168" s="11" t="s">
        <v>20</v>
      </c>
      <c r="C168" s="12" t="s">
        <v>11</v>
      </c>
      <c r="D168" s="28"/>
      <c r="E168" s="42">
        <f>MAX(IF(D168&lt;&gt;"",ROUNDDOWN(1000-faktorer!$C$6*(D168-faktorer!$B$6)*100,0),0),0)</f>
        <v>0</v>
      </c>
      <c r="F168" s="38"/>
      <c r="G168" s="38"/>
      <c r="H168" s="38"/>
      <c r="I168" s="38"/>
      <c r="J168" s="38"/>
      <c r="K168" s="38"/>
      <c r="L168" s="22"/>
    </row>
    <row r="169" spans="1:12" x14ac:dyDescent="0.2">
      <c r="A169" s="47">
        <v>1</v>
      </c>
      <c r="B169" s="25"/>
      <c r="D169" s="38"/>
      <c r="E169" s="38"/>
      <c r="F169" s="38"/>
      <c r="G169" s="38"/>
      <c r="H169" s="38"/>
      <c r="I169" s="38"/>
      <c r="J169" s="38"/>
      <c r="K169" s="38"/>
      <c r="L169" s="22"/>
    </row>
    <row r="170" spans="1:12" ht="13.5" thickBot="1" x14ac:dyDescent="0.25">
      <c r="A170" s="47">
        <v>2</v>
      </c>
      <c r="B170" s="25"/>
      <c r="D170" s="38"/>
      <c r="E170" s="38"/>
      <c r="F170" s="38"/>
      <c r="G170" s="38"/>
      <c r="H170" s="21" t="s">
        <v>21</v>
      </c>
      <c r="I170" s="38"/>
      <c r="J170" s="38"/>
      <c r="K170" s="38"/>
      <c r="L170" s="22"/>
    </row>
    <row r="171" spans="1:12" ht="13.5" thickBot="1" x14ac:dyDescent="0.25">
      <c r="A171" s="47">
        <v>3</v>
      </c>
      <c r="B171" s="25"/>
      <c r="D171" s="38"/>
      <c r="E171" s="38"/>
      <c r="F171" s="38"/>
      <c r="G171" s="38"/>
      <c r="H171" s="50">
        <f>E157+G157+I157+K157+E168</f>
        <v>0</v>
      </c>
      <c r="I171" s="38"/>
      <c r="J171" s="38"/>
      <c r="K171" s="38"/>
      <c r="L171" s="22"/>
    </row>
    <row r="172" spans="1:12" x14ac:dyDescent="0.2">
      <c r="A172" s="47">
        <v>4</v>
      </c>
      <c r="B172" s="25"/>
      <c r="D172" s="38"/>
      <c r="E172" s="38"/>
      <c r="F172" s="38"/>
      <c r="G172" s="38"/>
      <c r="H172" s="38"/>
      <c r="I172" s="38"/>
      <c r="J172" s="38"/>
      <c r="K172" s="38"/>
      <c r="L172" s="22"/>
    </row>
    <row r="173" spans="1:12" x14ac:dyDescent="0.2">
      <c r="A173" s="47">
        <v>5</v>
      </c>
      <c r="B173" s="25"/>
      <c r="D173" s="38"/>
      <c r="E173" s="38"/>
      <c r="F173" s="38"/>
      <c r="G173" s="38"/>
      <c r="H173" s="38"/>
      <c r="I173" s="38"/>
      <c r="J173" s="38"/>
      <c r="K173" s="38"/>
      <c r="L173" s="22"/>
    </row>
    <row r="174" spans="1:12" ht="13.5" thickBot="1" x14ac:dyDescent="0.25">
      <c r="B174" s="46"/>
      <c r="C174" s="23"/>
      <c r="D174" s="23"/>
      <c r="E174" s="23"/>
      <c r="F174" s="23"/>
      <c r="G174" s="23"/>
      <c r="H174" s="23"/>
      <c r="I174" s="23"/>
      <c r="J174" s="23"/>
      <c r="K174" s="23"/>
      <c r="L174" s="24"/>
    </row>
    <row r="175" spans="1:12" ht="13.5" thickBot="1" x14ac:dyDescent="0.25"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9"/>
    </row>
    <row r="176" spans="1:12" ht="18" x14ac:dyDescent="0.25">
      <c r="B176" s="30" t="s">
        <v>8</v>
      </c>
      <c r="C176" s="65"/>
      <c r="D176" s="65"/>
      <c r="E176" s="65"/>
      <c r="F176" s="65"/>
      <c r="G176" s="65"/>
      <c r="H176" s="65"/>
      <c r="I176" s="5"/>
      <c r="J176" s="5"/>
      <c r="K176" s="5"/>
      <c r="L176" s="6"/>
    </row>
    <row r="177" spans="1:12" x14ac:dyDescent="0.2">
      <c r="B177" s="7"/>
      <c r="C177" s="8"/>
      <c r="D177" s="9"/>
      <c r="E177" s="9"/>
      <c r="F177" s="9"/>
      <c r="G177" s="9"/>
      <c r="H177" s="9"/>
      <c r="I177" s="9"/>
      <c r="J177" s="9"/>
      <c r="K177" s="9"/>
      <c r="L177" s="10"/>
    </row>
    <row r="178" spans="1:12" x14ac:dyDescent="0.2">
      <c r="B178" s="11" t="s">
        <v>9</v>
      </c>
      <c r="C178" s="12"/>
      <c r="D178" s="38"/>
      <c r="E178" s="38"/>
      <c r="F178" s="38"/>
      <c r="G178" s="38"/>
      <c r="H178" s="38"/>
      <c r="I178" s="38"/>
      <c r="J178" s="38"/>
      <c r="K178" s="38"/>
      <c r="L178" s="10"/>
    </row>
    <row r="179" spans="1:12" x14ac:dyDescent="0.2">
      <c r="B179" s="14" t="s">
        <v>10</v>
      </c>
      <c r="C179" s="12" t="s">
        <v>11</v>
      </c>
      <c r="D179" s="38" t="s">
        <v>12</v>
      </c>
      <c r="E179" s="38" t="s">
        <v>13</v>
      </c>
      <c r="F179" s="38" t="s">
        <v>14</v>
      </c>
      <c r="G179" s="38" t="s">
        <v>15</v>
      </c>
      <c r="H179" s="38" t="s">
        <v>16</v>
      </c>
      <c r="I179" s="38" t="s">
        <v>15</v>
      </c>
      <c r="J179" s="38" t="s">
        <v>17</v>
      </c>
      <c r="K179" s="13" t="s">
        <v>15</v>
      </c>
      <c r="L179" s="10"/>
    </row>
    <row r="180" spans="1:12" x14ac:dyDescent="0.2">
      <c r="A180" s="51"/>
      <c r="B180" s="15"/>
      <c r="C180" s="16"/>
      <c r="D180" s="18" t="s">
        <v>18</v>
      </c>
      <c r="E180" s="17">
        <f>LARGE(E181:E189,1)+LARGE(E181:E189,2)+LARGE(E181:E189,3)</f>
        <v>0</v>
      </c>
      <c r="F180" s="18" t="s">
        <v>18</v>
      </c>
      <c r="G180" s="17">
        <f>LARGE(G181:G189,1)+LARGE(G181:G189,2)+LARGE(G181:G189,3)</f>
        <v>0</v>
      </c>
      <c r="H180" s="18" t="s">
        <v>19</v>
      </c>
      <c r="I180" s="17">
        <f>LARGE(I181:I189,1)+LARGE(I181:I189,2)+LARGE(I181:I189,3)</f>
        <v>0</v>
      </c>
      <c r="J180" s="18" t="s">
        <v>19</v>
      </c>
      <c r="K180" s="19">
        <f>LARGE(K181:K189,1)+LARGE(K181:K189,2)+LARGE(K181:K189,3)</f>
        <v>0</v>
      </c>
      <c r="L180" s="20"/>
    </row>
    <row r="181" spans="1:12" x14ac:dyDescent="0.2">
      <c r="A181" s="47">
        <v>1</v>
      </c>
      <c r="B181" s="25"/>
      <c r="D181" s="27"/>
      <c r="E181" s="39">
        <f>MAX(IF(D181&lt;&gt;"",ROUNDDOWN(1000-faktorer!$C$2*(D181-faktorer!$B$2)*100,0),0),0)</f>
        <v>0</v>
      </c>
      <c r="F181" s="27"/>
      <c r="G181" s="39">
        <f>MAX(IF(F181&lt;&gt;"",ROUNDDOWN(1000-faktorer!$C$4*(F181-faktorer!$B$4)*10,0),0),0)</f>
        <v>0</v>
      </c>
      <c r="H181" s="27"/>
      <c r="I181" s="39">
        <f>MAX(IF(H181&lt;&gt;"",ROUNDDOWN(1000+[1]faktorer!$C$3*(H181-[1]faktorer!$B$3)*100,0),0),0)</f>
        <v>0</v>
      </c>
      <c r="K181" s="41">
        <f>MAX(IF(J181&lt;&gt;"",ROUNDDOWN((IF(J181&lt;28,828,1000))+IF(J181&lt;28,[2]faktorer!$E$6,IF(J181&lt;35,[2]faktorer!$D$6,[2]faktorer!$C$6))*(J181-IF(J181&lt;28,28,[2]faktorer!$B$6))*100,0),0),0)</f>
        <v>0</v>
      </c>
      <c r="L181" s="10"/>
    </row>
    <row r="182" spans="1:12" x14ac:dyDescent="0.2">
      <c r="A182" s="47">
        <v>2</v>
      </c>
      <c r="B182" s="25"/>
      <c r="D182" s="27"/>
      <c r="E182" s="39">
        <f>MAX(IF(D182&lt;&gt;"",ROUNDDOWN(1000-faktorer!$C$2*(D182-faktorer!$B$2)*100,0),0),0)</f>
        <v>0</v>
      </c>
      <c r="F182" s="27"/>
      <c r="G182" s="39">
        <f>MAX(IF(F182&lt;&gt;"",ROUNDDOWN(1000-faktorer!$C$4*(F182-faktorer!$B$4)*10,0),0),0)</f>
        <v>0</v>
      </c>
      <c r="H182" s="27"/>
      <c r="I182" s="39">
        <f>MAX(IF(H182&lt;&gt;"",ROUNDDOWN(1000+[1]faktorer!$C$3*(H182-[1]faktorer!$B$3)*100,0),0),0)</f>
        <v>0</v>
      </c>
      <c r="K182" s="41">
        <f>MAX(IF(J182&lt;&gt;"",ROUNDDOWN((IF(J182&lt;28,828,1000))+IF(J182&lt;28,[2]faktorer!$E$6,IF(J182&lt;35,[2]faktorer!$D$6,[2]faktorer!$C$6))*(J182-IF(J182&lt;28,28,[2]faktorer!$B$6))*100,0),0),0)</f>
        <v>0</v>
      </c>
      <c r="L182" s="10"/>
    </row>
    <row r="183" spans="1:12" x14ac:dyDescent="0.2">
      <c r="A183" s="47">
        <v>3</v>
      </c>
      <c r="B183" s="25"/>
      <c r="D183" s="27"/>
      <c r="E183" s="39">
        <f>MAX(IF(D183&lt;&gt;"",ROUNDDOWN(1000-faktorer!$C$2*(D183-faktorer!$B$2)*100,0),0),0)</f>
        <v>0</v>
      </c>
      <c r="F183" s="27"/>
      <c r="G183" s="39">
        <f>MAX(IF(F183&lt;&gt;"",ROUNDDOWN(1000-faktorer!$C$4*(F183-faktorer!$B$4)*10,0),0),0)</f>
        <v>0</v>
      </c>
      <c r="H183" s="27"/>
      <c r="I183" s="39">
        <f>MAX(IF(H183&lt;&gt;"",ROUNDDOWN(1000+[1]faktorer!$C$3*(H183-[1]faktorer!$B$3)*100,0),0),0)</f>
        <v>0</v>
      </c>
      <c r="K183" s="41">
        <f>MAX(IF(J183&lt;&gt;"",ROUNDDOWN((IF(J183&lt;28,828,1000))+IF(J183&lt;28,[2]faktorer!$E$6,IF(J183&lt;35,[2]faktorer!$D$6,[2]faktorer!$C$6))*(J183-IF(J183&lt;28,28,[2]faktorer!$B$6))*100,0),0),0)</f>
        <v>0</v>
      </c>
      <c r="L183" s="10"/>
    </row>
    <row r="184" spans="1:12" x14ac:dyDescent="0.2">
      <c r="A184" s="47">
        <v>4</v>
      </c>
      <c r="B184" s="25"/>
      <c r="D184" s="27"/>
      <c r="E184" s="39">
        <f>MAX(IF(D184&lt;&gt;"",ROUNDDOWN(1000-faktorer!$C$2*(D184-faktorer!$B$2)*100,0),0),0)</f>
        <v>0</v>
      </c>
      <c r="F184" s="27"/>
      <c r="G184" s="39">
        <f>MAX(IF(F184&lt;&gt;"",ROUNDDOWN(1000-faktorer!$C$4*(F184-faktorer!$B$4)*10,0),0),0)</f>
        <v>0</v>
      </c>
      <c r="H184" s="27"/>
      <c r="I184" s="39">
        <f>MAX(IF(H184&lt;&gt;"",ROUNDDOWN(1000+[1]faktorer!$C$3*(H184-[1]faktorer!$B$3)*100,0),0),0)</f>
        <v>0</v>
      </c>
      <c r="K184" s="41">
        <f>MAX(IF(J184&lt;&gt;"",ROUNDDOWN((IF(J184&lt;28,828,1000))+IF(J184&lt;28,[2]faktorer!$E$6,IF(J184&lt;35,[2]faktorer!$D$6,[2]faktorer!$C$6))*(J184-IF(J184&lt;28,28,[2]faktorer!$B$6))*100,0),0),0)</f>
        <v>0</v>
      </c>
      <c r="L184" s="10"/>
    </row>
    <row r="185" spans="1:12" x14ac:dyDescent="0.2">
      <c r="A185" s="47">
        <v>5</v>
      </c>
      <c r="B185" s="25"/>
      <c r="D185" s="27"/>
      <c r="E185" s="39">
        <f>MAX(IF(D185&lt;&gt;"",ROUNDDOWN(1000-faktorer!$C$2*(D185-faktorer!$B$2)*100,0),0),0)</f>
        <v>0</v>
      </c>
      <c r="F185" s="27"/>
      <c r="G185" s="39">
        <f>MAX(IF(F185&lt;&gt;"",ROUNDDOWN(1000-faktorer!$C$4*(F185-faktorer!$B$4)*10,0),0),0)</f>
        <v>0</v>
      </c>
      <c r="H185" s="27"/>
      <c r="I185" s="39">
        <f>MAX(IF(H185&lt;&gt;"",ROUNDDOWN(1000+[1]faktorer!$C$3*(H185-[1]faktorer!$B$3)*100,0),0),0)</f>
        <v>0</v>
      </c>
      <c r="K185" s="41">
        <f>MAX(IF(J185&lt;&gt;"",ROUNDDOWN((IF(J185&lt;28,828,1000))+IF(J185&lt;28,[2]faktorer!$E$6,IF(J185&lt;35,[2]faktorer!$D$6,[2]faktorer!$C$6))*(J185-IF(J185&lt;28,28,[2]faktorer!$B$6))*100,0),0),0)</f>
        <v>0</v>
      </c>
      <c r="L185" s="10"/>
    </row>
    <row r="186" spans="1:12" x14ac:dyDescent="0.2">
      <c r="A186" s="47">
        <v>6</v>
      </c>
      <c r="B186" s="25"/>
      <c r="D186" s="27"/>
      <c r="E186" s="39">
        <f>MAX(IF(D186&lt;&gt;"",ROUNDDOWN(1000-faktorer!$C$2*(D186-faktorer!$B$2)*100,0),0),0)</f>
        <v>0</v>
      </c>
      <c r="G186" s="39">
        <f>MAX(IF(F186&lt;&gt;"",ROUNDDOWN(1000-faktorer!$C$4*(F186-faktorer!$B$4)*10,0),0),0)</f>
        <v>0</v>
      </c>
      <c r="H186" s="27"/>
      <c r="I186" s="39">
        <f>MAX(IF(H186&lt;&gt;"",ROUNDDOWN(1000+[1]faktorer!$C$3*(H186-[1]faktorer!$B$3)*100,0),0),0)</f>
        <v>0</v>
      </c>
      <c r="K186" s="41">
        <f>MAX(IF(J186&lt;&gt;"",ROUNDDOWN((IF(J186&lt;28,828,1000))+IF(J186&lt;28,[2]faktorer!$E$6,IF(J186&lt;35,[2]faktorer!$D$6,[2]faktorer!$C$6))*(J186-IF(J186&lt;28,28,[2]faktorer!$B$6))*100,0),0),0)</f>
        <v>0</v>
      </c>
      <c r="L186" s="10"/>
    </row>
    <row r="187" spans="1:12" x14ac:dyDescent="0.2">
      <c r="A187" s="47">
        <v>7</v>
      </c>
      <c r="B187" s="25"/>
      <c r="D187" s="27"/>
      <c r="E187" s="39">
        <f>MAX(IF(D187&lt;&gt;"",ROUNDDOWN(1000-faktorer!$C$2*(D187-faktorer!$B$2)*100,0),0),0)</f>
        <v>0</v>
      </c>
      <c r="G187" s="39">
        <f>MAX(IF(F187&lt;&gt;"",ROUNDDOWN(1000-faktorer!$C$4*(F187-faktorer!$B$4)*10,0),0),0)</f>
        <v>0</v>
      </c>
      <c r="H187" s="27"/>
      <c r="I187" s="39">
        <f>MAX(IF(H187&lt;&gt;"",ROUNDDOWN(1000+[1]faktorer!$C$3*(H187-[1]faktorer!$B$3)*100,0),0),0)</f>
        <v>0</v>
      </c>
      <c r="K187" s="41">
        <f>MAX(IF(J187&lt;&gt;"",ROUNDDOWN((IF(J187&lt;28,828,1000))+IF(J187&lt;28,[2]faktorer!$E$6,IF(J187&lt;35,[2]faktorer!$D$6,[2]faktorer!$C$6))*(J187-IF(J187&lt;28,28,[2]faktorer!$B$6))*100,0),0),0)</f>
        <v>0</v>
      </c>
      <c r="L187" s="10"/>
    </row>
    <row r="188" spans="1:12" x14ac:dyDescent="0.2">
      <c r="A188" s="47">
        <v>8</v>
      </c>
      <c r="B188" s="25"/>
      <c r="D188" s="27"/>
      <c r="E188" s="39">
        <f>MAX(IF(D188&lt;&gt;"",ROUNDDOWN(1000-faktorer!$C$2*(D188-faktorer!$B$2)*100,0),0),0)</f>
        <v>0</v>
      </c>
      <c r="G188" s="39">
        <f>MAX(IF(F188&lt;&gt;"",ROUNDDOWN(1000-faktorer!$C$4*(F188-faktorer!$B$4)*10,0),0),0)</f>
        <v>0</v>
      </c>
      <c r="H188" s="27"/>
      <c r="I188" s="39">
        <f>MAX(IF(H188&lt;&gt;"",ROUNDDOWN(1000+[1]faktorer!$C$3*(H188-[1]faktorer!$B$3)*100,0),0),0)</f>
        <v>0</v>
      </c>
      <c r="K188" s="41">
        <f>MAX(IF(J188&lt;&gt;"",ROUNDDOWN((IF(J188&lt;28,828,1000))+IF(J188&lt;28,[2]faktorer!$E$6,IF(J188&lt;35,[2]faktorer!$D$6,[2]faktorer!$C$6))*(J188-IF(J188&lt;28,28,[2]faktorer!$B$6))*100,0),0),0)</f>
        <v>0</v>
      </c>
      <c r="L188" s="10"/>
    </row>
    <row r="189" spans="1:12" x14ac:dyDescent="0.2">
      <c r="A189" s="47">
        <v>9</v>
      </c>
      <c r="B189" s="26"/>
      <c r="C189" s="31"/>
      <c r="D189" s="28"/>
      <c r="E189" s="39">
        <f>MAX(IF(D189&lt;&gt;"",ROUNDDOWN(1000-faktorer!$C$2*(D189-faktorer!$B$2)*100,0),0),0)</f>
        <v>0</v>
      </c>
      <c r="F189" s="29"/>
      <c r="G189" s="40">
        <f>MAX(IF(F189&lt;&gt;"",ROUNDDOWN(1000-faktorer!$C$4*(F189-faktorer!$B$4)*10,0),0),0)</f>
        <v>0</v>
      </c>
      <c r="H189" s="28"/>
      <c r="I189" s="40">
        <f>MAX(IF(H189&lt;&gt;"",ROUNDDOWN(1000+[1]faktorer!$C$3*(H189-[1]faktorer!$B$3)*100,0),0),0)</f>
        <v>0</v>
      </c>
      <c r="J189" s="29"/>
      <c r="K189" s="41">
        <f>MAX(IF(J189&lt;&gt;"",ROUNDDOWN((IF(J189&lt;28,828,1000))+IF(J189&lt;28,[2]faktorer!$E$6,IF(J189&lt;35,[2]faktorer!$D$6,[2]faktorer!$C$6))*(J189-IF(J189&lt;28,28,[2]faktorer!$B$6))*100,0),0),0)</f>
        <v>0</v>
      </c>
      <c r="L189" s="10"/>
    </row>
    <row r="190" spans="1:12" x14ac:dyDescent="0.2">
      <c r="B190" s="11"/>
      <c r="C190" s="12"/>
      <c r="D190" s="18" t="s">
        <v>18</v>
      </c>
      <c r="E190" s="53"/>
      <c r="F190" s="38"/>
      <c r="G190" s="38"/>
      <c r="H190" s="38"/>
      <c r="I190" s="38"/>
      <c r="J190" s="38"/>
      <c r="K190" s="38"/>
      <c r="L190" s="22"/>
    </row>
    <row r="191" spans="1:12" x14ac:dyDescent="0.2">
      <c r="B191" s="11" t="s">
        <v>20</v>
      </c>
      <c r="C191" s="12" t="s">
        <v>11</v>
      </c>
      <c r="D191" s="28"/>
      <c r="E191" s="42">
        <f>MAX(IF(D191&lt;&gt;"",ROUNDDOWN(1000-faktorer!$C$6*(D191-faktorer!$B$6)*100,0),0),0)</f>
        <v>0</v>
      </c>
      <c r="F191" s="38"/>
      <c r="G191" s="38"/>
      <c r="H191" s="38"/>
      <c r="I191" s="38"/>
      <c r="J191" s="38"/>
      <c r="K191" s="38"/>
      <c r="L191" s="22"/>
    </row>
    <row r="192" spans="1:12" x14ac:dyDescent="0.2">
      <c r="A192" s="47">
        <v>1</v>
      </c>
      <c r="B192" s="25"/>
      <c r="D192" s="38"/>
      <c r="E192" s="38"/>
      <c r="F192" s="38"/>
      <c r="G192" s="38"/>
      <c r="H192" s="38"/>
      <c r="I192" s="38"/>
      <c r="J192" s="38"/>
      <c r="K192" s="38"/>
      <c r="L192" s="22"/>
    </row>
    <row r="193" spans="1:12" ht="13.5" thickBot="1" x14ac:dyDescent="0.25">
      <c r="A193" s="47">
        <v>2</v>
      </c>
      <c r="B193" s="25"/>
      <c r="D193" s="38"/>
      <c r="E193" s="38"/>
      <c r="F193" s="38"/>
      <c r="G193" s="38"/>
      <c r="H193" s="21" t="s">
        <v>21</v>
      </c>
      <c r="I193" s="38"/>
      <c r="J193" s="38"/>
      <c r="K193" s="38"/>
      <c r="L193" s="22"/>
    </row>
    <row r="194" spans="1:12" ht="13.5" thickBot="1" x14ac:dyDescent="0.25">
      <c r="A194" s="47">
        <v>3</v>
      </c>
      <c r="B194" s="25"/>
      <c r="D194" s="38"/>
      <c r="E194" s="38"/>
      <c r="F194" s="38"/>
      <c r="G194" s="38"/>
      <c r="H194" s="50">
        <f>E180+G180+I180+K180+E191</f>
        <v>0</v>
      </c>
      <c r="I194" s="38"/>
      <c r="J194" s="38"/>
      <c r="K194" s="38"/>
      <c r="L194" s="22"/>
    </row>
    <row r="195" spans="1:12" x14ac:dyDescent="0.2">
      <c r="A195" s="47">
        <v>4</v>
      </c>
      <c r="B195" s="25"/>
      <c r="D195" s="38"/>
      <c r="E195" s="38"/>
      <c r="F195" s="38"/>
      <c r="G195" s="38"/>
      <c r="H195" s="38"/>
      <c r="I195" s="38"/>
      <c r="J195" s="38"/>
      <c r="K195" s="38"/>
      <c r="L195" s="22"/>
    </row>
    <row r="196" spans="1:12" x14ac:dyDescent="0.2">
      <c r="A196" s="47">
        <v>5</v>
      </c>
      <c r="B196" s="25"/>
      <c r="D196" s="38"/>
      <c r="E196" s="38"/>
      <c r="F196" s="38"/>
      <c r="G196" s="38"/>
      <c r="H196" s="38"/>
      <c r="I196" s="38"/>
      <c r="J196" s="38"/>
      <c r="K196" s="38"/>
      <c r="L196" s="22"/>
    </row>
    <row r="197" spans="1:12" ht="13.5" thickBot="1" x14ac:dyDescent="0.25">
      <c r="B197" s="46"/>
      <c r="C197" s="23"/>
      <c r="D197" s="23"/>
      <c r="E197" s="23"/>
      <c r="F197" s="23"/>
      <c r="G197" s="23"/>
      <c r="H197" s="23"/>
      <c r="I197" s="23"/>
      <c r="J197" s="23"/>
      <c r="K197" s="23"/>
      <c r="L197" s="24"/>
    </row>
  </sheetData>
  <mergeCells count="12">
    <mergeCell ref="C176:H176"/>
    <mergeCell ref="C38:H38"/>
    <mergeCell ref="C2:H2"/>
    <mergeCell ref="C3:H3"/>
    <mergeCell ref="C4:H4"/>
    <mergeCell ref="C5:H5"/>
    <mergeCell ref="C14:H14"/>
    <mergeCell ref="C61:H61"/>
    <mergeCell ref="C84:H84"/>
    <mergeCell ref="C107:H107"/>
    <mergeCell ref="C130:H130"/>
    <mergeCell ref="C153:H153"/>
  </mergeCells>
  <phoneticPr fontId="1" type="noConversion"/>
  <pageMargins left="0.55118110236220474" right="0.55118110236220474" top="0.78740157480314965" bottom="0.78740157480314965" header="0.51181102362204722" footer="0.51181102362204722"/>
  <pageSetup paperSize="9" orientation="landscape" horizontalDpi="300" verticalDpi="300" r:id="rId1"/>
  <headerFooter alignWithMargins="0"/>
  <rowBreaks count="5" manualBreakCount="5">
    <brk id="58" max="16383" man="1"/>
    <brk id="81" max="16383" man="1"/>
    <brk id="104" max="16383" man="1"/>
    <brk id="127" max="16383" man="1"/>
    <brk id="1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D9"/>
  <sheetViews>
    <sheetView workbookViewId="0">
      <selection activeCell="A2" sqref="A2"/>
    </sheetView>
  </sheetViews>
  <sheetFormatPr defaultColWidth="9.140625" defaultRowHeight="15" x14ac:dyDescent="0.2"/>
  <cols>
    <col min="1" max="1" width="30.7109375" style="34" bestFit="1" customWidth="1"/>
    <col min="2" max="2" width="14.42578125" style="33" bestFit="1" customWidth="1"/>
    <col min="3" max="16384" width="9.140625" style="32"/>
  </cols>
  <sheetData>
    <row r="1" spans="1:4" s="35" customFormat="1" x14ac:dyDescent="0.2">
      <c r="A1" s="36" t="s">
        <v>8</v>
      </c>
      <c r="B1" s="37" t="s">
        <v>22</v>
      </c>
    </row>
    <row r="2" spans="1:4" x14ac:dyDescent="0.2">
      <c r="A2" s="34">
        <f>Poängprotokoll!C14</f>
        <v>0</v>
      </c>
      <c r="B2" s="33">
        <f>Poängprotokoll!H32</f>
        <v>0</v>
      </c>
    </row>
    <row r="3" spans="1:4" x14ac:dyDescent="0.2">
      <c r="A3" s="34">
        <f>Poängprotokoll!C38</f>
        <v>0</v>
      </c>
      <c r="B3" s="33">
        <f>Poängprotokoll!H56</f>
        <v>0</v>
      </c>
    </row>
    <row r="4" spans="1:4" x14ac:dyDescent="0.2">
      <c r="A4" s="34">
        <f>Poängprotokoll!C61</f>
        <v>0</v>
      </c>
      <c r="B4" s="33">
        <f>Poängprotokoll!H79</f>
        <v>0</v>
      </c>
      <c r="D4" s="32" t="s">
        <v>23</v>
      </c>
    </row>
    <row r="5" spans="1:4" x14ac:dyDescent="0.2">
      <c r="A5" s="34">
        <f>Poängprotokoll!C84</f>
        <v>0</v>
      </c>
      <c r="B5" s="33">
        <f>Poängprotokoll!H102</f>
        <v>0</v>
      </c>
    </row>
    <row r="6" spans="1:4" x14ac:dyDescent="0.2">
      <c r="A6" s="34">
        <f>Poängprotokoll!C107</f>
        <v>0</v>
      </c>
      <c r="B6" s="33">
        <f>Poängprotokoll!H125</f>
        <v>0</v>
      </c>
    </row>
    <row r="7" spans="1:4" x14ac:dyDescent="0.2">
      <c r="A7" s="34">
        <f>Poängprotokoll!C130</f>
        <v>0</v>
      </c>
      <c r="B7" s="33">
        <f>Poängprotokoll!H148</f>
        <v>0</v>
      </c>
    </row>
    <row r="8" spans="1:4" x14ac:dyDescent="0.2">
      <c r="A8" s="34">
        <f>Poängprotokoll!C153</f>
        <v>0</v>
      </c>
      <c r="B8" s="33">
        <f>Poängprotokoll!H171</f>
        <v>0</v>
      </c>
    </row>
    <row r="9" spans="1:4" x14ac:dyDescent="0.2">
      <c r="A9" s="34">
        <f>Poängprotokoll!C176</f>
        <v>0</v>
      </c>
      <c r="B9" s="33">
        <f>Poängprotokoll!H194</f>
        <v>0</v>
      </c>
    </row>
  </sheetData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4" sqref="A4:XFD4"/>
    </sheetView>
  </sheetViews>
  <sheetFormatPr defaultRowHeight="12.75" x14ac:dyDescent="0.2"/>
  <sheetData>
    <row r="1" spans="1:5" x14ac:dyDescent="0.2">
      <c r="B1" t="s">
        <v>24</v>
      </c>
      <c r="C1" t="s">
        <v>25</v>
      </c>
    </row>
    <row r="2" spans="1:5" x14ac:dyDescent="0.2">
      <c r="A2" s="58" t="s">
        <v>26</v>
      </c>
      <c r="B2">
        <v>10.9</v>
      </c>
      <c r="C2">
        <v>1.9</v>
      </c>
    </row>
    <row r="3" spans="1:5" x14ac:dyDescent="0.2">
      <c r="A3" t="s">
        <v>16</v>
      </c>
      <c r="B3">
        <v>1.34</v>
      </c>
      <c r="C3">
        <v>7.5</v>
      </c>
    </row>
    <row r="4" spans="1:5" x14ac:dyDescent="0.2">
      <c r="A4" s="58" t="s">
        <v>14</v>
      </c>
      <c r="B4">
        <v>115</v>
      </c>
      <c r="C4">
        <v>2.4</v>
      </c>
    </row>
    <row r="5" spans="1:5" x14ac:dyDescent="0.2">
      <c r="A5" t="s">
        <v>17</v>
      </c>
      <c r="B5">
        <v>35</v>
      </c>
      <c r="C5">
        <v>0.1</v>
      </c>
      <c r="D5">
        <v>0.2</v>
      </c>
      <c r="E5">
        <v>0.4</v>
      </c>
    </row>
    <row r="6" spans="1:5" x14ac:dyDescent="0.2">
      <c r="A6" t="s">
        <v>27</v>
      </c>
      <c r="B6">
        <v>65</v>
      </c>
      <c r="C6">
        <v>0.5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484FF0282155428F2A31D519EE2020" ma:contentTypeVersion="9" ma:contentTypeDescription="Skapa ett nytt dokument." ma:contentTypeScope="" ma:versionID="76714d5cda9f42207e17f5b1fc1e89b0">
  <xsd:schema xmlns:xsd="http://www.w3.org/2001/XMLSchema" xmlns:xs="http://www.w3.org/2001/XMLSchema" xmlns:p="http://schemas.microsoft.com/office/2006/metadata/properties" xmlns:ns3="4e6bb4d1-3000-4c59-9358-968fb02ef6f5" xmlns:ns4="120f6d9e-2e8d-4364-bda0-3d25455d2d8f" targetNamespace="http://schemas.microsoft.com/office/2006/metadata/properties" ma:root="true" ma:fieldsID="fa7873382667e0e716227c1c3bb45dab" ns3:_="" ns4:_="">
    <xsd:import namespace="4e6bb4d1-3000-4c59-9358-968fb02ef6f5"/>
    <xsd:import namespace="120f6d9e-2e8d-4364-bda0-3d25455d2d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bb4d1-3000-4c59-9358-968fb02ef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f6d9e-2e8d-4364-bda0-3d25455d2d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135A31-BDBB-431B-BC42-41AB24096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6bb4d1-3000-4c59-9358-968fb02ef6f5"/>
    <ds:schemaRef ds:uri="120f6d9e-2e8d-4364-bda0-3d25455d2d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5539C2-2B14-40C8-A03A-DCC6BF7DE66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20f6d9e-2e8d-4364-bda0-3d25455d2d8f"/>
    <ds:schemaRef ds:uri="4e6bb4d1-3000-4c59-9358-968fb02ef6f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0EB3D3-F306-4C3C-B585-6C8ACE99B3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Poängprotokoll</vt:lpstr>
      <vt:lpstr>Sammanställning</vt:lpstr>
      <vt:lpstr>faktorer</vt:lpstr>
    </vt:vector>
  </TitlesOfParts>
  <Manager/>
  <Company>Svenska Friidrottsförbundet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*</dc:creator>
  <cp:keywords/>
  <dc:description/>
  <cp:lastModifiedBy>Ingemar</cp:lastModifiedBy>
  <cp:revision/>
  <dcterms:created xsi:type="dcterms:W3CDTF">2007-04-27T08:59:59Z</dcterms:created>
  <dcterms:modified xsi:type="dcterms:W3CDTF">2023-06-19T07:17:01Z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0x010100F3484FF0282155428F2A31D519EE2020</vt:lpwstr>
  </property>
</Properties>
</file>