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1355" windowHeight="8700"/>
  </bookViews>
  <sheets>
    <sheet name="Poängprotokoll" sheetId="2" r:id="rId1"/>
    <sheet name="Sammanställning" sheetId="3" r:id="rId2"/>
  </sheets>
  <calcPr calcId="145621"/>
</workbook>
</file>

<file path=xl/calcChain.xml><?xml version="1.0" encoding="utf-8"?>
<calcChain xmlns="http://schemas.openxmlformats.org/spreadsheetml/2006/main">
  <c r="D15" i="3" l="1"/>
  <c r="D14" i="3"/>
  <c r="D13" i="3"/>
  <c r="D12" i="3"/>
  <c r="C15" i="3"/>
  <c r="C14" i="3"/>
  <c r="C13" i="3"/>
  <c r="C12" i="3"/>
  <c r="B15" i="3"/>
  <c r="B14" i="3"/>
  <c r="B13" i="3"/>
  <c r="B12" i="3"/>
  <c r="A15" i="3"/>
  <c r="A14" i="3"/>
  <c r="A13" i="3"/>
  <c r="A12" i="3"/>
  <c r="G445" i="2"/>
  <c r="M441" i="2"/>
  <c r="K441" i="2"/>
  <c r="I441" i="2"/>
  <c r="G441" i="2"/>
  <c r="D441" i="2"/>
  <c r="M440" i="2"/>
  <c r="K440" i="2"/>
  <c r="I440" i="2"/>
  <c r="G440" i="2"/>
  <c r="D440" i="2"/>
  <c r="M439" i="2"/>
  <c r="K439" i="2"/>
  <c r="I439" i="2"/>
  <c r="G439" i="2"/>
  <c r="D439" i="2"/>
  <c r="M438" i="2"/>
  <c r="K438" i="2"/>
  <c r="I438" i="2"/>
  <c r="G438" i="2"/>
  <c r="D438" i="2"/>
  <c r="M437" i="2"/>
  <c r="K437" i="2"/>
  <c r="I437" i="2"/>
  <c r="G437" i="2"/>
  <c r="D437" i="2"/>
  <c r="M436" i="2"/>
  <c r="K436" i="2"/>
  <c r="I436" i="2"/>
  <c r="G436" i="2"/>
  <c r="D436" i="2"/>
  <c r="M435" i="2"/>
  <c r="K435" i="2"/>
  <c r="I435" i="2"/>
  <c r="G435" i="2"/>
  <c r="D435" i="2"/>
  <c r="M434" i="2"/>
  <c r="K434" i="2"/>
  <c r="K433" i="2" s="1"/>
  <c r="I434" i="2"/>
  <c r="G434" i="2"/>
  <c r="G433" i="2" s="1"/>
  <c r="D434" i="2"/>
  <c r="M433" i="2"/>
  <c r="I433" i="2"/>
  <c r="D433" i="2"/>
  <c r="M429" i="2"/>
  <c r="K429" i="2"/>
  <c r="I429" i="2"/>
  <c r="G429" i="2"/>
  <c r="D429" i="2"/>
  <c r="M428" i="2"/>
  <c r="K428" i="2"/>
  <c r="I428" i="2"/>
  <c r="G428" i="2"/>
  <c r="D428" i="2"/>
  <c r="M427" i="2"/>
  <c r="K427" i="2"/>
  <c r="I427" i="2"/>
  <c r="G427" i="2"/>
  <c r="D427" i="2"/>
  <c r="M426" i="2"/>
  <c r="K426" i="2"/>
  <c r="I426" i="2"/>
  <c r="G426" i="2"/>
  <c r="D426" i="2"/>
  <c r="M425" i="2"/>
  <c r="K425" i="2"/>
  <c r="I425" i="2"/>
  <c r="G425" i="2"/>
  <c r="G421" i="2" s="1"/>
  <c r="D425" i="2"/>
  <c r="M424" i="2"/>
  <c r="K424" i="2"/>
  <c r="I424" i="2"/>
  <c r="G424" i="2"/>
  <c r="D424" i="2"/>
  <c r="M423" i="2"/>
  <c r="K423" i="2"/>
  <c r="I423" i="2"/>
  <c r="G423" i="2"/>
  <c r="D423" i="2"/>
  <c r="M422" i="2"/>
  <c r="M421" i="2" s="1"/>
  <c r="K422" i="2"/>
  <c r="I422" i="2"/>
  <c r="I421" i="2" s="1"/>
  <c r="G422" i="2"/>
  <c r="D422" i="2"/>
  <c r="D421" i="2" s="1"/>
  <c r="N443" i="2" s="1"/>
  <c r="K421" i="2"/>
  <c r="G413" i="2"/>
  <c r="M409" i="2"/>
  <c r="K409" i="2"/>
  <c r="I409" i="2"/>
  <c r="G409" i="2"/>
  <c r="D409" i="2"/>
  <c r="M408" i="2"/>
  <c r="K408" i="2"/>
  <c r="I408" i="2"/>
  <c r="G408" i="2"/>
  <c r="D408" i="2"/>
  <c r="M407" i="2"/>
  <c r="K407" i="2"/>
  <c r="I407" i="2"/>
  <c r="G407" i="2"/>
  <c r="D407" i="2"/>
  <c r="M406" i="2"/>
  <c r="K406" i="2"/>
  <c r="I406" i="2"/>
  <c r="G406" i="2"/>
  <c r="D406" i="2"/>
  <c r="M405" i="2"/>
  <c r="K405" i="2"/>
  <c r="I405" i="2"/>
  <c r="G405" i="2"/>
  <c r="D405" i="2"/>
  <c r="M404" i="2"/>
  <c r="K404" i="2"/>
  <c r="I404" i="2"/>
  <c r="G404" i="2"/>
  <c r="D404" i="2"/>
  <c r="M403" i="2"/>
  <c r="K403" i="2"/>
  <c r="I403" i="2"/>
  <c r="G403" i="2"/>
  <c r="D403" i="2"/>
  <c r="M402" i="2"/>
  <c r="K402" i="2"/>
  <c r="I402" i="2"/>
  <c r="G402" i="2"/>
  <c r="D402" i="2"/>
  <c r="M401" i="2"/>
  <c r="K401" i="2"/>
  <c r="I401" i="2"/>
  <c r="G401" i="2"/>
  <c r="D401" i="2"/>
  <c r="N412" i="2" s="1"/>
  <c r="M397" i="2"/>
  <c r="K397" i="2"/>
  <c r="I397" i="2"/>
  <c r="G397" i="2"/>
  <c r="D397" i="2"/>
  <c r="M396" i="2"/>
  <c r="K396" i="2"/>
  <c r="I396" i="2"/>
  <c r="G396" i="2"/>
  <c r="D396" i="2"/>
  <c r="M395" i="2"/>
  <c r="K395" i="2"/>
  <c r="I395" i="2"/>
  <c r="G395" i="2"/>
  <c r="D395" i="2"/>
  <c r="M394" i="2"/>
  <c r="K394" i="2"/>
  <c r="I394" i="2"/>
  <c r="G394" i="2"/>
  <c r="D394" i="2"/>
  <c r="M393" i="2"/>
  <c r="K393" i="2"/>
  <c r="I393" i="2"/>
  <c r="G393" i="2"/>
  <c r="D393" i="2"/>
  <c r="M392" i="2"/>
  <c r="K392" i="2"/>
  <c r="I392" i="2"/>
  <c r="G392" i="2"/>
  <c r="D392" i="2"/>
  <c r="M391" i="2"/>
  <c r="K391" i="2"/>
  <c r="I391" i="2"/>
  <c r="G391" i="2"/>
  <c r="D391" i="2"/>
  <c r="M390" i="2"/>
  <c r="K390" i="2"/>
  <c r="I390" i="2"/>
  <c r="G390" i="2"/>
  <c r="D390" i="2"/>
  <c r="M389" i="2"/>
  <c r="K389" i="2"/>
  <c r="I389" i="2"/>
  <c r="G389" i="2"/>
  <c r="D389" i="2"/>
  <c r="N411" i="2" s="1"/>
  <c r="N413" i="2" s="1"/>
  <c r="G381" i="2"/>
  <c r="M377" i="2"/>
  <c r="K377" i="2"/>
  <c r="I377" i="2"/>
  <c r="G377" i="2"/>
  <c r="D377" i="2"/>
  <c r="M376" i="2"/>
  <c r="K376" i="2"/>
  <c r="I376" i="2"/>
  <c r="G376" i="2"/>
  <c r="D376" i="2"/>
  <c r="M375" i="2"/>
  <c r="K375" i="2"/>
  <c r="I375" i="2"/>
  <c r="G375" i="2"/>
  <c r="D375" i="2"/>
  <c r="M374" i="2"/>
  <c r="K374" i="2"/>
  <c r="I374" i="2"/>
  <c r="G374" i="2"/>
  <c r="D374" i="2"/>
  <c r="M373" i="2"/>
  <c r="K373" i="2"/>
  <c r="I373" i="2"/>
  <c r="G373" i="2"/>
  <c r="D373" i="2"/>
  <c r="M372" i="2"/>
  <c r="K372" i="2"/>
  <c r="I372" i="2"/>
  <c r="G372" i="2"/>
  <c r="D372" i="2"/>
  <c r="M371" i="2"/>
  <c r="K371" i="2"/>
  <c r="I371" i="2"/>
  <c r="G371" i="2"/>
  <c r="D371" i="2"/>
  <c r="M370" i="2"/>
  <c r="K370" i="2"/>
  <c r="K369" i="2" s="1"/>
  <c r="I370" i="2"/>
  <c r="G370" i="2"/>
  <c r="G369" i="2" s="1"/>
  <c r="D370" i="2"/>
  <c r="M369" i="2"/>
  <c r="I369" i="2"/>
  <c r="D369" i="2"/>
  <c r="N380" i="2" s="1"/>
  <c r="M365" i="2"/>
  <c r="K365" i="2"/>
  <c r="I365" i="2"/>
  <c r="G365" i="2"/>
  <c r="D365" i="2"/>
  <c r="M364" i="2"/>
  <c r="K364" i="2"/>
  <c r="I364" i="2"/>
  <c r="G364" i="2"/>
  <c r="D364" i="2"/>
  <c r="M363" i="2"/>
  <c r="K363" i="2"/>
  <c r="I363" i="2"/>
  <c r="G363" i="2"/>
  <c r="D363" i="2"/>
  <c r="M362" i="2"/>
  <c r="K362" i="2"/>
  <c r="I362" i="2"/>
  <c r="G362" i="2"/>
  <c r="D362" i="2"/>
  <c r="M361" i="2"/>
  <c r="K361" i="2"/>
  <c r="I361" i="2"/>
  <c r="G361" i="2"/>
  <c r="D361" i="2"/>
  <c r="M360" i="2"/>
  <c r="K360" i="2"/>
  <c r="I360" i="2"/>
  <c r="G360" i="2"/>
  <c r="D360" i="2"/>
  <c r="M359" i="2"/>
  <c r="K359" i="2"/>
  <c r="I359" i="2"/>
  <c r="G359" i="2"/>
  <c r="D359" i="2"/>
  <c r="M358" i="2"/>
  <c r="M357" i="2" s="1"/>
  <c r="K358" i="2"/>
  <c r="I358" i="2"/>
  <c r="I357" i="2" s="1"/>
  <c r="G358" i="2"/>
  <c r="D358" i="2"/>
  <c r="D357" i="2" s="1"/>
  <c r="N379" i="2" s="1"/>
  <c r="N381" i="2" s="1"/>
  <c r="K357" i="2"/>
  <c r="G357" i="2"/>
  <c r="G349" i="2"/>
  <c r="M345" i="2"/>
  <c r="K345" i="2"/>
  <c r="I345" i="2"/>
  <c r="G345" i="2"/>
  <c r="D345" i="2"/>
  <c r="M344" i="2"/>
  <c r="K344" i="2"/>
  <c r="I344" i="2"/>
  <c r="G344" i="2"/>
  <c r="D344" i="2"/>
  <c r="M343" i="2"/>
  <c r="K343" i="2"/>
  <c r="I343" i="2"/>
  <c r="G343" i="2"/>
  <c r="D343" i="2"/>
  <c r="M342" i="2"/>
  <c r="K342" i="2"/>
  <c r="I342" i="2"/>
  <c r="G342" i="2"/>
  <c r="D342" i="2"/>
  <c r="M341" i="2"/>
  <c r="K341" i="2"/>
  <c r="I341" i="2"/>
  <c r="G341" i="2"/>
  <c r="D341" i="2"/>
  <c r="M340" i="2"/>
  <c r="K340" i="2"/>
  <c r="I340" i="2"/>
  <c r="G340" i="2"/>
  <c r="D340" i="2"/>
  <c r="M339" i="2"/>
  <c r="K339" i="2"/>
  <c r="I339" i="2"/>
  <c r="G339" i="2"/>
  <c r="D339" i="2"/>
  <c r="M338" i="2"/>
  <c r="K338" i="2"/>
  <c r="K337" i="2" s="1"/>
  <c r="I338" i="2"/>
  <c r="G338" i="2"/>
  <c r="G337" i="2" s="1"/>
  <c r="D338" i="2"/>
  <c r="M337" i="2"/>
  <c r="I337" i="2"/>
  <c r="D337" i="2"/>
  <c r="N348" i="2" s="1"/>
  <c r="M333" i="2"/>
  <c r="K333" i="2"/>
  <c r="I333" i="2"/>
  <c r="G333" i="2"/>
  <c r="D333" i="2"/>
  <c r="M332" i="2"/>
  <c r="K332" i="2"/>
  <c r="I332" i="2"/>
  <c r="G332" i="2"/>
  <c r="D332" i="2"/>
  <c r="M331" i="2"/>
  <c r="K331" i="2"/>
  <c r="I331" i="2"/>
  <c r="G331" i="2"/>
  <c r="D331" i="2"/>
  <c r="M330" i="2"/>
  <c r="K330" i="2"/>
  <c r="I330" i="2"/>
  <c r="G330" i="2"/>
  <c r="D330" i="2"/>
  <c r="M329" i="2"/>
  <c r="K329" i="2"/>
  <c r="I329" i="2"/>
  <c r="G329" i="2"/>
  <c r="D329" i="2"/>
  <c r="M328" i="2"/>
  <c r="K328" i="2"/>
  <c r="I328" i="2"/>
  <c r="G328" i="2"/>
  <c r="D328" i="2"/>
  <c r="M327" i="2"/>
  <c r="K327" i="2"/>
  <c r="I327" i="2"/>
  <c r="G327" i="2"/>
  <c r="D327" i="2"/>
  <c r="M326" i="2"/>
  <c r="M325" i="2" s="1"/>
  <c r="K326" i="2"/>
  <c r="I326" i="2"/>
  <c r="I325" i="2" s="1"/>
  <c r="G326" i="2"/>
  <c r="D326" i="2"/>
  <c r="D325" i="2" s="1"/>
  <c r="N347" i="2" s="1"/>
  <c r="N349" i="2" s="1"/>
  <c r="K325" i="2"/>
  <c r="G325" i="2"/>
  <c r="G317" i="2"/>
  <c r="M313" i="2"/>
  <c r="K313" i="2"/>
  <c r="I313" i="2"/>
  <c r="G313" i="2"/>
  <c r="D313" i="2"/>
  <c r="M312" i="2"/>
  <c r="K312" i="2"/>
  <c r="I312" i="2"/>
  <c r="G312" i="2"/>
  <c r="D312" i="2"/>
  <c r="M311" i="2"/>
  <c r="K311" i="2"/>
  <c r="I311" i="2"/>
  <c r="G311" i="2"/>
  <c r="D311" i="2"/>
  <c r="M310" i="2"/>
  <c r="K310" i="2"/>
  <c r="I310" i="2"/>
  <c r="G310" i="2"/>
  <c r="D310" i="2"/>
  <c r="M309" i="2"/>
  <c r="K309" i="2"/>
  <c r="I309" i="2"/>
  <c r="G309" i="2"/>
  <c r="D309" i="2"/>
  <c r="M308" i="2"/>
  <c r="K308" i="2"/>
  <c r="I308" i="2"/>
  <c r="I305" i="2" s="1"/>
  <c r="G308" i="2"/>
  <c r="D308" i="2"/>
  <c r="M307" i="2"/>
  <c r="K307" i="2"/>
  <c r="K305" i="2" s="1"/>
  <c r="I307" i="2"/>
  <c r="G307" i="2"/>
  <c r="D307" i="2"/>
  <c r="M306" i="2"/>
  <c r="M305" i="2" s="1"/>
  <c r="K306" i="2"/>
  <c r="I306" i="2"/>
  <c r="G306" i="2"/>
  <c r="D306" i="2"/>
  <c r="D305" i="2" s="1"/>
  <c r="N316" i="2" s="1"/>
  <c r="G305" i="2"/>
  <c r="M301" i="2"/>
  <c r="K301" i="2"/>
  <c r="I301" i="2"/>
  <c r="G301" i="2"/>
  <c r="D301" i="2"/>
  <c r="M300" i="2"/>
  <c r="K300" i="2"/>
  <c r="I300" i="2"/>
  <c r="G300" i="2"/>
  <c r="D300" i="2"/>
  <c r="M299" i="2"/>
  <c r="K299" i="2"/>
  <c r="I299" i="2"/>
  <c r="G299" i="2"/>
  <c r="D299" i="2"/>
  <c r="M298" i="2"/>
  <c r="K298" i="2"/>
  <c r="I298" i="2"/>
  <c r="G298" i="2"/>
  <c r="D298" i="2"/>
  <c r="M297" i="2"/>
  <c r="K297" i="2"/>
  <c r="I297" i="2"/>
  <c r="G297" i="2"/>
  <c r="D297" i="2"/>
  <c r="M296" i="2"/>
  <c r="K296" i="2"/>
  <c r="I296" i="2"/>
  <c r="G296" i="2"/>
  <c r="D296" i="2"/>
  <c r="M295" i="2"/>
  <c r="M293" i="2" s="1"/>
  <c r="K295" i="2"/>
  <c r="I295" i="2"/>
  <c r="G295" i="2"/>
  <c r="D295" i="2"/>
  <c r="D293" i="2" s="1"/>
  <c r="M294" i="2"/>
  <c r="K294" i="2"/>
  <c r="K293" i="2" s="1"/>
  <c r="I294" i="2"/>
  <c r="G294" i="2"/>
  <c r="G293" i="2" s="1"/>
  <c r="D294" i="2"/>
  <c r="I293" i="2"/>
  <c r="G285" i="2"/>
  <c r="M281" i="2"/>
  <c r="K281" i="2"/>
  <c r="I281" i="2"/>
  <c r="G281" i="2"/>
  <c r="D281" i="2"/>
  <c r="M280" i="2"/>
  <c r="K280" i="2"/>
  <c r="I280" i="2"/>
  <c r="G280" i="2"/>
  <c r="D280" i="2"/>
  <c r="M279" i="2"/>
  <c r="K279" i="2"/>
  <c r="I279" i="2"/>
  <c r="G279" i="2"/>
  <c r="D279" i="2"/>
  <c r="M278" i="2"/>
  <c r="K278" i="2"/>
  <c r="I278" i="2"/>
  <c r="G278" i="2"/>
  <c r="D278" i="2"/>
  <c r="M277" i="2"/>
  <c r="K277" i="2"/>
  <c r="I277" i="2"/>
  <c r="G277" i="2"/>
  <c r="D277" i="2"/>
  <c r="M276" i="2"/>
  <c r="K276" i="2"/>
  <c r="I276" i="2"/>
  <c r="G276" i="2"/>
  <c r="D276" i="2"/>
  <c r="M275" i="2"/>
  <c r="K275" i="2"/>
  <c r="I275" i="2"/>
  <c r="G275" i="2"/>
  <c r="D275" i="2"/>
  <c r="M274" i="2"/>
  <c r="K274" i="2"/>
  <c r="K273" i="2" s="1"/>
  <c r="I274" i="2"/>
  <c r="G274" i="2"/>
  <c r="G273" i="2" s="1"/>
  <c r="D274" i="2"/>
  <c r="M273" i="2"/>
  <c r="I273" i="2"/>
  <c r="D273" i="2"/>
  <c r="N284" i="2" s="1"/>
  <c r="M269" i="2"/>
  <c r="K269" i="2"/>
  <c r="I269" i="2"/>
  <c r="G269" i="2"/>
  <c r="D269" i="2"/>
  <c r="M268" i="2"/>
  <c r="K268" i="2"/>
  <c r="I268" i="2"/>
  <c r="G268" i="2"/>
  <c r="D268" i="2"/>
  <c r="M267" i="2"/>
  <c r="K267" i="2"/>
  <c r="I267" i="2"/>
  <c r="G267" i="2"/>
  <c r="D267" i="2"/>
  <c r="M266" i="2"/>
  <c r="K266" i="2"/>
  <c r="I266" i="2"/>
  <c r="G266" i="2"/>
  <c r="D266" i="2"/>
  <c r="M265" i="2"/>
  <c r="K265" i="2"/>
  <c r="I265" i="2"/>
  <c r="G265" i="2"/>
  <c r="D265" i="2"/>
  <c r="M264" i="2"/>
  <c r="K264" i="2"/>
  <c r="I264" i="2"/>
  <c r="G264" i="2"/>
  <c r="D264" i="2"/>
  <c r="M263" i="2"/>
  <c r="K263" i="2"/>
  <c r="K261" i="2" s="1"/>
  <c r="I263" i="2"/>
  <c r="G263" i="2"/>
  <c r="D263" i="2"/>
  <c r="M262" i="2"/>
  <c r="M261" i="2" s="1"/>
  <c r="K262" i="2"/>
  <c r="I262" i="2"/>
  <c r="I261" i="2" s="1"/>
  <c r="G262" i="2"/>
  <c r="D262" i="2"/>
  <c r="D261" i="2" s="1"/>
  <c r="N283" i="2" s="1"/>
  <c r="N285" i="2" s="1"/>
  <c r="G261" i="2"/>
  <c r="G253" i="2"/>
  <c r="M249" i="2"/>
  <c r="K249" i="2"/>
  <c r="I249" i="2"/>
  <c r="G249" i="2"/>
  <c r="D249" i="2"/>
  <c r="M248" i="2"/>
  <c r="K248" i="2"/>
  <c r="I248" i="2"/>
  <c r="G248" i="2"/>
  <c r="D248" i="2"/>
  <c r="M247" i="2"/>
  <c r="K247" i="2"/>
  <c r="I247" i="2"/>
  <c r="G247" i="2"/>
  <c r="D247" i="2"/>
  <c r="M246" i="2"/>
  <c r="K246" i="2"/>
  <c r="I246" i="2"/>
  <c r="G246" i="2"/>
  <c r="D246" i="2"/>
  <c r="M245" i="2"/>
  <c r="K245" i="2"/>
  <c r="I245" i="2"/>
  <c r="G245" i="2"/>
  <c r="D245" i="2"/>
  <c r="M244" i="2"/>
  <c r="K244" i="2"/>
  <c r="I244" i="2"/>
  <c r="G244" i="2"/>
  <c r="D244" i="2"/>
  <c r="M243" i="2"/>
  <c r="K243" i="2"/>
  <c r="I243" i="2"/>
  <c r="G243" i="2"/>
  <c r="D243" i="2"/>
  <c r="M242" i="2"/>
  <c r="K242" i="2"/>
  <c r="K241" i="2" s="1"/>
  <c r="I242" i="2"/>
  <c r="G242" i="2"/>
  <c r="G241" i="2" s="1"/>
  <c r="D242" i="2"/>
  <c r="M241" i="2"/>
  <c r="I241" i="2"/>
  <c r="D241" i="2"/>
  <c r="N252" i="2" s="1"/>
  <c r="M237" i="2"/>
  <c r="K237" i="2"/>
  <c r="I237" i="2"/>
  <c r="G237" i="2"/>
  <c r="D237" i="2"/>
  <c r="M236" i="2"/>
  <c r="K236" i="2"/>
  <c r="I236" i="2"/>
  <c r="G236" i="2"/>
  <c r="D236" i="2"/>
  <c r="M235" i="2"/>
  <c r="K235" i="2"/>
  <c r="I235" i="2"/>
  <c r="G235" i="2"/>
  <c r="D235" i="2"/>
  <c r="M234" i="2"/>
  <c r="K234" i="2"/>
  <c r="I234" i="2"/>
  <c r="G234" i="2"/>
  <c r="D234" i="2"/>
  <c r="M233" i="2"/>
  <c r="K233" i="2"/>
  <c r="I233" i="2"/>
  <c r="G233" i="2"/>
  <c r="D233" i="2"/>
  <c r="M232" i="2"/>
  <c r="K232" i="2"/>
  <c r="I232" i="2"/>
  <c r="G232" i="2"/>
  <c r="D232" i="2"/>
  <c r="M231" i="2"/>
  <c r="K231" i="2"/>
  <c r="K229" i="2" s="1"/>
  <c r="I231" i="2"/>
  <c r="G231" i="2"/>
  <c r="D231" i="2"/>
  <c r="M230" i="2"/>
  <c r="M229" i="2" s="1"/>
  <c r="K230" i="2"/>
  <c r="I230" i="2"/>
  <c r="I229" i="2" s="1"/>
  <c r="G230" i="2"/>
  <c r="D230" i="2"/>
  <c r="D229" i="2" s="1"/>
  <c r="N251" i="2" s="1"/>
  <c r="N253" i="2" s="1"/>
  <c r="G229" i="2"/>
  <c r="G221" i="2"/>
  <c r="M217" i="2"/>
  <c r="K217" i="2"/>
  <c r="I217" i="2"/>
  <c r="G217" i="2"/>
  <c r="D217" i="2"/>
  <c r="M216" i="2"/>
  <c r="K216" i="2"/>
  <c r="I216" i="2"/>
  <c r="G216" i="2"/>
  <c r="D216" i="2"/>
  <c r="M215" i="2"/>
  <c r="K215" i="2"/>
  <c r="I215" i="2"/>
  <c r="G215" i="2"/>
  <c r="D215" i="2"/>
  <c r="M214" i="2"/>
  <c r="K214" i="2"/>
  <c r="I214" i="2"/>
  <c r="G214" i="2"/>
  <c r="D214" i="2"/>
  <c r="M213" i="2"/>
  <c r="K213" i="2"/>
  <c r="I213" i="2"/>
  <c r="G213" i="2"/>
  <c r="D213" i="2"/>
  <c r="M212" i="2"/>
  <c r="K212" i="2"/>
  <c r="I212" i="2"/>
  <c r="G212" i="2"/>
  <c r="D212" i="2"/>
  <c r="M211" i="2"/>
  <c r="K211" i="2"/>
  <c r="I211" i="2"/>
  <c r="G211" i="2"/>
  <c r="D211" i="2"/>
  <c r="M210" i="2"/>
  <c r="K210" i="2"/>
  <c r="K209" i="2" s="1"/>
  <c r="I210" i="2"/>
  <c r="G210" i="2"/>
  <c r="G209" i="2" s="1"/>
  <c r="D210" i="2"/>
  <c r="M209" i="2"/>
  <c r="I209" i="2"/>
  <c r="D209" i="2"/>
  <c r="N220" i="2" s="1"/>
  <c r="M205" i="2"/>
  <c r="K205" i="2"/>
  <c r="I205" i="2"/>
  <c r="G205" i="2"/>
  <c r="D205" i="2"/>
  <c r="M204" i="2"/>
  <c r="K204" i="2"/>
  <c r="I204" i="2"/>
  <c r="G204" i="2"/>
  <c r="D204" i="2"/>
  <c r="M203" i="2"/>
  <c r="K203" i="2"/>
  <c r="I203" i="2"/>
  <c r="G203" i="2"/>
  <c r="D203" i="2"/>
  <c r="M202" i="2"/>
  <c r="K202" i="2"/>
  <c r="I202" i="2"/>
  <c r="G202" i="2"/>
  <c r="D202" i="2"/>
  <c r="M201" i="2"/>
  <c r="K201" i="2"/>
  <c r="I201" i="2"/>
  <c r="G201" i="2"/>
  <c r="D201" i="2"/>
  <c r="M200" i="2"/>
  <c r="K200" i="2"/>
  <c r="I200" i="2"/>
  <c r="G200" i="2"/>
  <c r="D200" i="2"/>
  <c r="M199" i="2"/>
  <c r="K199" i="2"/>
  <c r="I199" i="2"/>
  <c r="G199" i="2"/>
  <c r="D199" i="2"/>
  <c r="M198" i="2"/>
  <c r="M197" i="2" s="1"/>
  <c r="K198" i="2"/>
  <c r="I198" i="2"/>
  <c r="I197" i="2" s="1"/>
  <c r="G198" i="2"/>
  <c r="D198" i="2"/>
  <c r="D197" i="2" s="1"/>
  <c r="N219" i="2" s="1"/>
  <c r="N221" i="2" s="1"/>
  <c r="K197" i="2"/>
  <c r="G197" i="2"/>
  <c r="G189" i="2"/>
  <c r="M185" i="2"/>
  <c r="K185" i="2"/>
  <c r="I185" i="2"/>
  <c r="G185" i="2"/>
  <c r="D185" i="2"/>
  <c r="M184" i="2"/>
  <c r="K184" i="2"/>
  <c r="I184" i="2"/>
  <c r="G184" i="2"/>
  <c r="D184" i="2"/>
  <c r="M183" i="2"/>
  <c r="K183" i="2"/>
  <c r="I183" i="2"/>
  <c r="G183" i="2"/>
  <c r="D183" i="2"/>
  <c r="M182" i="2"/>
  <c r="K182" i="2"/>
  <c r="I182" i="2"/>
  <c r="G182" i="2"/>
  <c r="D182" i="2"/>
  <c r="M181" i="2"/>
  <c r="K181" i="2"/>
  <c r="I181" i="2"/>
  <c r="G181" i="2"/>
  <c r="D181" i="2"/>
  <c r="M180" i="2"/>
  <c r="K180" i="2"/>
  <c r="I180" i="2"/>
  <c r="G180" i="2"/>
  <c r="D180" i="2"/>
  <c r="M179" i="2"/>
  <c r="K179" i="2"/>
  <c r="I179" i="2"/>
  <c r="G179" i="2"/>
  <c r="D179" i="2"/>
  <c r="M178" i="2"/>
  <c r="K178" i="2"/>
  <c r="K177" i="2" s="1"/>
  <c r="I178" i="2"/>
  <c r="G178" i="2"/>
  <c r="G177" i="2" s="1"/>
  <c r="D178" i="2"/>
  <c r="M177" i="2"/>
  <c r="I177" i="2"/>
  <c r="D177" i="2"/>
  <c r="N188" i="2" s="1"/>
  <c r="M173" i="2"/>
  <c r="K173" i="2"/>
  <c r="I173" i="2"/>
  <c r="G173" i="2"/>
  <c r="D173" i="2"/>
  <c r="M172" i="2"/>
  <c r="K172" i="2"/>
  <c r="I172" i="2"/>
  <c r="G172" i="2"/>
  <c r="D172" i="2"/>
  <c r="M171" i="2"/>
  <c r="K171" i="2"/>
  <c r="I171" i="2"/>
  <c r="G171" i="2"/>
  <c r="D171" i="2"/>
  <c r="M170" i="2"/>
  <c r="K170" i="2"/>
  <c r="I170" i="2"/>
  <c r="G170" i="2"/>
  <c r="D170" i="2"/>
  <c r="M169" i="2"/>
  <c r="K169" i="2"/>
  <c r="I169" i="2"/>
  <c r="G169" i="2"/>
  <c r="D169" i="2"/>
  <c r="M168" i="2"/>
  <c r="K168" i="2"/>
  <c r="I168" i="2"/>
  <c r="G168" i="2"/>
  <c r="D168" i="2"/>
  <c r="M167" i="2"/>
  <c r="K167" i="2"/>
  <c r="K165" i="2" s="1"/>
  <c r="I167" i="2"/>
  <c r="G167" i="2"/>
  <c r="D167" i="2"/>
  <c r="M166" i="2"/>
  <c r="M165" i="2" s="1"/>
  <c r="K166" i="2"/>
  <c r="I166" i="2"/>
  <c r="I165" i="2" s="1"/>
  <c r="G166" i="2"/>
  <c r="D166" i="2"/>
  <c r="D165" i="2" s="1"/>
  <c r="N187" i="2" s="1"/>
  <c r="N189" i="2" s="1"/>
  <c r="G165" i="2"/>
  <c r="G157" i="2"/>
  <c r="M153" i="2"/>
  <c r="K153" i="2"/>
  <c r="I153" i="2"/>
  <c r="G153" i="2"/>
  <c r="D153" i="2"/>
  <c r="M152" i="2"/>
  <c r="K152" i="2"/>
  <c r="I152" i="2"/>
  <c r="G152" i="2"/>
  <c r="D152" i="2"/>
  <c r="M151" i="2"/>
  <c r="K151" i="2"/>
  <c r="I151" i="2"/>
  <c r="G151" i="2"/>
  <c r="D151" i="2"/>
  <c r="M150" i="2"/>
  <c r="K150" i="2"/>
  <c r="I150" i="2"/>
  <c r="G150" i="2"/>
  <c r="D150" i="2"/>
  <c r="M149" i="2"/>
  <c r="K149" i="2"/>
  <c r="I149" i="2"/>
  <c r="G149" i="2"/>
  <c r="D149" i="2"/>
  <c r="M148" i="2"/>
  <c r="K148" i="2"/>
  <c r="I148" i="2"/>
  <c r="G148" i="2"/>
  <c r="D148" i="2"/>
  <c r="M147" i="2"/>
  <c r="K147" i="2"/>
  <c r="I147" i="2"/>
  <c r="G147" i="2"/>
  <c r="D147" i="2"/>
  <c r="M146" i="2"/>
  <c r="K146" i="2"/>
  <c r="K145" i="2" s="1"/>
  <c r="I146" i="2"/>
  <c r="G146" i="2"/>
  <c r="G145" i="2" s="1"/>
  <c r="D146" i="2"/>
  <c r="M145" i="2"/>
  <c r="I145" i="2"/>
  <c r="D145" i="2"/>
  <c r="N156" i="2" s="1"/>
  <c r="M141" i="2"/>
  <c r="K141" i="2"/>
  <c r="I141" i="2"/>
  <c r="G141" i="2"/>
  <c r="D141" i="2"/>
  <c r="M140" i="2"/>
  <c r="K140" i="2"/>
  <c r="I140" i="2"/>
  <c r="G140" i="2"/>
  <c r="D140" i="2"/>
  <c r="M139" i="2"/>
  <c r="K139" i="2"/>
  <c r="I139" i="2"/>
  <c r="G139" i="2"/>
  <c r="D139" i="2"/>
  <c r="M138" i="2"/>
  <c r="K138" i="2"/>
  <c r="I138" i="2"/>
  <c r="G138" i="2"/>
  <c r="D138" i="2"/>
  <c r="M137" i="2"/>
  <c r="K137" i="2"/>
  <c r="I137" i="2"/>
  <c r="G137" i="2"/>
  <c r="D137" i="2"/>
  <c r="M136" i="2"/>
  <c r="K136" i="2"/>
  <c r="I136" i="2"/>
  <c r="G136" i="2"/>
  <c r="D136" i="2"/>
  <c r="M135" i="2"/>
  <c r="K135" i="2"/>
  <c r="K133" i="2" s="1"/>
  <c r="I135" i="2"/>
  <c r="G135" i="2"/>
  <c r="D135" i="2"/>
  <c r="M134" i="2"/>
  <c r="M133" i="2" s="1"/>
  <c r="K134" i="2"/>
  <c r="I134" i="2"/>
  <c r="I133" i="2" s="1"/>
  <c r="G134" i="2"/>
  <c r="D134" i="2"/>
  <c r="D133" i="2" s="1"/>
  <c r="N155" i="2" s="1"/>
  <c r="N157" i="2" s="1"/>
  <c r="G133" i="2"/>
  <c r="G125" i="2"/>
  <c r="M121" i="2"/>
  <c r="K121" i="2"/>
  <c r="I121" i="2"/>
  <c r="G121" i="2"/>
  <c r="D121" i="2"/>
  <c r="M120" i="2"/>
  <c r="K120" i="2"/>
  <c r="I120" i="2"/>
  <c r="G120" i="2"/>
  <c r="D120" i="2"/>
  <c r="M119" i="2"/>
  <c r="K119" i="2"/>
  <c r="I119" i="2"/>
  <c r="G119" i="2"/>
  <c r="D119" i="2"/>
  <c r="M118" i="2"/>
  <c r="K118" i="2"/>
  <c r="I118" i="2"/>
  <c r="G118" i="2"/>
  <c r="D118" i="2"/>
  <c r="M117" i="2"/>
  <c r="K117" i="2"/>
  <c r="I117" i="2"/>
  <c r="G117" i="2"/>
  <c r="D117" i="2"/>
  <c r="M116" i="2"/>
  <c r="K116" i="2"/>
  <c r="I116" i="2"/>
  <c r="G116" i="2"/>
  <c r="D116" i="2"/>
  <c r="M115" i="2"/>
  <c r="K115" i="2"/>
  <c r="I115" i="2"/>
  <c r="G115" i="2"/>
  <c r="D115" i="2"/>
  <c r="M114" i="2"/>
  <c r="K114" i="2"/>
  <c r="K113" i="2" s="1"/>
  <c r="I114" i="2"/>
  <c r="G114" i="2"/>
  <c r="G113" i="2" s="1"/>
  <c r="D114" i="2"/>
  <c r="M113" i="2"/>
  <c r="I113" i="2"/>
  <c r="D113" i="2"/>
  <c r="N124" i="2" s="1"/>
  <c r="M109" i="2"/>
  <c r="K109" i="2"/>
  <c r="I109" i="2"/>
  <c r="G109" i="2"/>
  <c r="D109" i="2"/>
  <c r="M108" i="2"/>
  <c r="K108" i="2"/>
  <c r="I108" i="2"/>
  <c r="G108" i="2"/>
  <c r="D108" i="2"/>
  <c r="M107" i="2"/>
  <c r="K107" i="2"/>
  <c r="I107" i="2"/>
  <c r="G107" i="2"/>
  <c r="D107" i="2"/>
  <c r="M106" i="2"/>
  <c r="K106" i="2"/>
  <c r="I106" i="2"/>
  <c r="G106" i="2"/>
  <c r="D106" i="2"/>
  <c r="M105" i="2"/>
  <c r="K105" i="2"/>
  <c r="I105" i="2"/>
  <c r="G105" i="2"/>
  <c r="D105" i="2"/>
  <c r="M104" i="2"/>
  <c r="K104" i="2"/>
  <c r="I104" i="2"/>
  <c r="G104" i="2"/>
  <c r="D104" i="2"/>
  <c r="M103" i="2"/>
  <c r="K103" i="2"/>
  <c r="K101" i="2" s="1"/>
  <c r="I103" i="2"/>
  <c r="G103" i="2"/>
  <c r="D103" i="2"/>
  <c r="M102" i="2"/>
  <c r="M101" i="2" s="1"/>
  <c r="K102" i="2"/>
  <c r="I102" i="2"/>
  <c r="I101" i="2" s="1"/>
  <c r="G102" i="2"/>
  <c r="D102" i="2"/>
  <c r="D101" i="2" s="1"/>
  <c r="N123" i="2" s="1"/>
  <c r="N125" i="2" s="1"/>
  <c r="G101" i="2"/>
  <c r="G93" i="2"/>
  <c r="M89" i="2"/>
  <c r="K89" i="2"/>
  <c r="I89" i="2"/>
  <c r="G89" i="2"/>
  <c r="D89" i="2"/>
  <c r="M88" i="2"/>
  <c r="K88" i="2"/>
  <c r="I88" i="2"/>
  <c r="G88" i="2"/>
  <c r="D88" i="2"/>
  <c r="M87" i="2"/>
  <c r="K87" i="2"/>
  <c r="I87" i="2"/>
  <c r="G87" i="2"/>
  <c r="D87" i="2"/>
  <c r="M86" i="2"/>
  <c r="K86" i="2"/>
  <c r="I86" i="2"/>
  <c r="G86" i="2"/>
  <c r="D86" i="2"/>
  <c r="M85" i="2"/>
  <c r="K85" i="2"/>
  <c r="I85" i="2"/>
  <c r="G85" i="2"/>
  <c r="D85" i="2"/>
  <c r="M84" i="2"/>
  <c r="K84" i="2"/>
  <c r="I84" i="2"/>
  <c r="G84" i="2"/>
  <c r="D84" i="2"/>
  <c r="M83" i="2"/>
  <c r="K83" i="2"/>
  <c r="I83" i="2"/>
  <c r="G83" i="2"/>
  <c r="D83" i="2"/>
  <c r="M82" i="2"/>
  <c r="K82" i="2"/>
  <c r="K81" i="2" s="1"/>
  <c r="I82" i="2"/>
  <c r="G82" i="2"/>
  <c r="G81" i="2" s="1"/>
  <c r="D82" i="2"/>
  <c r="M81" i="2"/>
  <c r="I81" i="2"/>
  <c r="D81" i="2"/>
  <c r="N92" i="2" s="1"/>
  <c r="M77" i="2"/>
  <c r="K77" i="2"/>
  <c r="I77" i="2"/>
  <c r="G77" i="2"/>
  <c r="D77" i="2"/>
  <c r="M76" i="2"/>
  <c r="K76" i="2"/>
  <c r="I76" i="2"/>
  <c r="G76" i="2"/>
  <c r="D76" i="2"/>
  <c r="M75" i="2"/>
  <c r="K75" i="2"/>
  <c r="I75" i="2"/>
  <c r="G75" i="2"/>
  <c r="D75" i="2"/>
  <c r="M74" i="2"/>
  <c r="K74" i="2"/>
  <c r="I74" i="2"/>
  <c r="G74" i="2"/>
  <c r="D74" i="2"/>
  <c r="M73" i="2"/>
  <c r="K73" i="2"/>
  <c r="I73" i="2"/>
  <c r="G73" i="2"/>
  <c r="D73" i="2"/>
  <c r="M72" i="2"/>
  <c r="K72" i="2"/>
  <c r="I72" i="2"/>
  <c r="G72" i="2"/>
  <c r="D72" i="2"/>
  <c r="M71" i="2"/>
  <c r="K71" i="2"/>
  <c r="K69" i="2" s="1"/>
  <c r="I71" i="2"/>
  <c r="G71" i="2"/>
  <c r="D71" i="2"/>
  <c r="M70" i="2"/>
  <c r="M69" i="2" s="1"/>
  <c r="K70" i="2"/>
  <c r="I70" i="2"/>
  <c r="I69" i="2" s="1"/>
  <c r="G70" i="2"/>
  <c r="D70" i="2"/>
  <c r="D69" i="2" s="1"/>
  <c r="N91" i="2" s="1"/>
  <c r="N93" i="2" s="1"/>
  <c r="G69" i="2"/>
  <c r="G61" i="2"/>
  <c r="M57" i="2"/>
  <c r="K57" i="2"/>
  <c r="I57" i="2"/>
  <c r="G57" i="2"/>
  <c r="D57" i="2"/>
  <c r="M56" i="2"/>
  <c r="K56" i="2"/>
  <c r="I56" i="2"/>
  <c r="G56" i="2"/>
  <c r="D56" i="2"/>
  <c r="M55" i="2"/>
  <c r="K55" i="2"/>
  <c r="I55" i="2"/>
  <c r="G55" i="2"/>
  <c r="D55" i="2"/>
  <c r="M54" i="2"/>
  <c r="K54" i="2"/>
  <c r="I54" i="2"/>
  <c r="G54" i="2"/>
  <c r="D54" i="2"/>
  <c r="M53" i="2"/>
  <c r="K53" i="2"/>
  <c r="I53" i="2"/>
  <c r="G53" i="2"/>
  <c r="D53" i="2"/>
  <c r="M52" i="2"/>
  <c r="K52" i="2"/>
  <c r="I52" i="2"/>
  <c r="I49" i="2" s="1"/>
  <c r="G52" i="2"/>
  <c r="D52" i="2"/>
  <c r="M51" i="2"/>
  <c r="K51" i="2"/>
  <c r="I51" i="2"/>
  <c r="G51" i="2"/>
  <c r="D51" i="2"/>
  <c r="M50" i="2"/>
  <c r="M49" i="2" s="1"/>
  <c r="K50" i="2"/>
  <c r="K49" i="2" s="1"/>
  <c r="I50" i="2"/>
  <c r="G50" i="2"/>
  <c r="D50" i="2"/>
  <c r="D49" i="2" s="1"/>
  <c r="N60" i="2" s="1"/>
  <c r="G49" i="2"/>
  <c r="M45" i="2"/>
  <c r="K45" i="2"/>
  <c r="I45" i="2"/>
  <c r="G45" i="2"/>
  <c r="D45" i="2"/>
  <c r="M44" i="2"/>
  <c r="K44" i="2"/>
  <c r="I44" i="2"/>
  <c r="G44" i="2"/>
  <c r="D44" i="2"/>
  <c r="M43" i="2"/>
  <c r="K43" i="2"/>
  <c r="I43" i="2"/>
  <c r="G43" i="2"/>
  <c r="D43" i="2"/>
  <c r="M42" i="2"/>
  <c r="K42" i="2"/>
  <c r="I42" i="2"/>
  <c r="G42" i="2"/>
  <c r="D42" i="2"/>
  <c r="M41" i="2"/>
  <c r="K41" i="2"/>
  <c r="I41" i="2"/>
  <c r="G41" i="2"/>
  <c r="D41" i="2"/>
  <c r="M40" i="2"/>
  <c r="K40" i="2"/>
  <c r="K37" i="2" s="1"/>
  <c r="I40" i="2"/>
  <c r="G40" i="2"/>
  <c r="D40" i="2"/>
  <c r="M39" i="2"/>
  <c r="K39" i="2"/>
  <c r="I39" i="2"/>
  <c r="G39" i="2"/>
  <c r="D39" i="2"/>
  <c r="M38" i="2"/>
  <c r="M37" i="2" s="1"/>
  <c r="K38" i="2"/>
  <c r="I38" i="2"/>
  <c r="G38" i="2"/>
  <c r="G37" i="2" s="1"/>
  <c r="D38" i="2"/>
  <c r="D37" i="2" s="1"/>
  <c r="I37" i="2"/>
  <c r="M19" i="2"/>
  <c r="M20" i="2"/>
  <c r="M21" i="2"/>
  <c r="M22" i="2"/>
  <c r="M23" i="2"/>
  <c r="M24" i="2"/>
  <c r="M25" i="2"/>
  <c r="M18" i="2"/>
  <c r="M7" i="2"/>
  <c r="M8" i="2"/>
  <c r="M9" i="2"/>
  <c r="M10" i="2"/>
  <c r="M11" i="2"/>
  <c r="M12" i="2"/>
  <c r="M13" i="2"/>
  <c r="M6" i="2"/>
  <c r="N444" i="2" l="1"/>
  <c r="N445" i="2" s="1"/>
  <c r="N315" i="2"/>
  <c r="N317" i="2" s="1"/>
  <c r="N59" i="2"/>
  <c r="N61" i="2" s="1"/>
  <c r="K19" i="2"/>
  <c r="K20" i="2"/>
  <c r="K21" i="2"/>
  <c r="K22" i="2"/>
  <c r="K23" i="2"/>
  <c r="K24" i="2"/>
  <c r="K25" i="2"/>
  <c r="K18" i="2"/>
  <c r="K7" i="2"/>
  <c r="K8" i="2"/>
  <c r="K9" i="2"/>
  <c r="K10" i="2"/>
  <c r="K11" i="2"/>
  <c r="K12" i="2"/>
  <c r="K13" i="2"/>
  <c r="K6" i="2"/>
  <c r="I19" i="2"/>
  <c r="I20" i="2"/>
  <c r="I21" i="2"/>
  <c r="I22" i="2"/>
  <c r="I23" i="2"/>
  <c r="I24" i="2"/>
  <c r="I25" i="2"/>
  <c r="I18" i="2"/>
  <c r="I7" i="2"/>
  <c r="I8" i="2"/>
  <c r="I9" i="2"/>
  <c r="I10" i="2"/>
  <c r="I11" i="2"/>
  <c r="I12" i="2"/>
  <c r="I13" i="2"/>
  <c r="I6" i="2"/>
  <c r="G19" i="2"/>
  <c r="G20" i="2"/>
  <c r="G21" i="2"/>
  <c r="G22" i="2"/>
  <c r="G23" i="2"/>
  <c r="G24" i="2"/>
  <c r="G25" i="2"/>
  <c r="G18" i="2"/>
  <c r="G6" i="2"/>
  <c r="G7" i="2"/>
  <c r="G8" i="2"/>
  <c r="G9" i="2"/>
  <c r="G10" i="2"/>
  <c r="G11" i="2"/>
  <c r="G12" i="2"/>
  <c r="G13" i="2"/>
  <c r="D19" i="2"/>
  <c r="D20" i="2"/>
  <c r="D21" i="2"/>
  <c r="D22" i="2"/>
  <c r="D23" i="2"/>
  <c r="D24" i="2"/>
  <c r="D25" i="2"/>
  <c r="D18" i="2"/>
  <c r="D7" i="2"/>
  <c r="D8" i="2"/>
  <c r="D9" i="2"/>
  <c r="D10" i="2"/>
  <c r="D11" i="2"/>
  <c r="D12" i="2"/>
  <c r="D13" i="2"/>
  <c r="D6" i="2"/>
  <c r="A11" i="3" l="1"/>
  <c r="A10" i="3"/>
  <c r="A9" i="3"/>
  <c r="A8" i="3"/>
  <c r="A7" i="3"/>
  <c r="A6" i="3"/>
  <c r="A5" i="3"/>
  <c r="A4" i="3"/>
  <c r="A3" i="3"/>
  <c r="C11" i="3"/>
  <c r="C3" i="3"/>
  <c r="C8" i="3" l="1"/>
  <c r="C4" i="3"/>
  <c r="C5" i="3"/>
  <c r="C10" i="3"/>
  <c r="C6" i="3"/>
  <c r="C7" i="3"/>
  <c r="C9" i="3"/>
  <c r="D5" i="2"/>
  <c r="I5" i="2"/>
  <c r="D17" i="2"/>
  <c r="I17" i="2"/>
  <c r="A2" i="3"/>
  <c r="D9" i="3" l="1"/>
  <c r="B9" i="3"/>
  <c r="D4" i="3"/>
  <c r="B4" i="3"/>
  <c r="D7" i="3"/>
  <c r="B7" i="3"/>
  <c r="D11" i="3"/>
  <c r="B11" i="3"/>
  <c r="D6" i="3"/>
  <c r="B6" i="3"/>
  <c r="D10" i="3"/>
  <c r="B10" i="3"/>
  <c r="D8" i="3"/>
  <c r="B8" i="3"/>
  <c r="D5" i="3"/>
  <c r="B5" i="3"/>
  <c r="D3" i="3"/>
  <c r="B3" i="3"/>
  <c r="G29" i="2"/>
  <c r="G5" i="2" l="1"/>
  <c r="M5" i="2"/>
  <c r="M17" i="2"/>
  <c r="K17" i="2"/>
  <c r="K5" i="2"/>
  <c r="G17" i="2"/>
  <c r="N28" i="2" l="1"/>
  <c r="C2" i="3" s="1"/>
  <c r="N27" i="2"/>
  <c r="N29" i="2" l="1"/>
  <c r="D2" i="3" s="1"/>
  <c r="B2" i="3"/>
</calcChain>
</file>

<file path=xl/sharedStrings.xml><?xml version="1.0" encoding="utf-8"?>
<sst xmlns="http://schemas.openxmlformats.org/spreadsheetml/2006/main" count="662" uniqueCount="23">
  <si>
    <t>cm</t>
  </si>
  <si>
    <t>Namn</t>
  </si>
  <si>
    <t>FLICKOR</t>
  </si>
  <si>
    <t>POJKAR</t>
  </si>
  <si>
    <t>Född</t>
  </si>
  <si>
    <t>Poäng</t>
  </si>
  <si>
    <t>800 m</t>
  </si>
  <si>
    <t>Längd</t>
  </si>
  <si>
    <t>Kula</t>
  </si>
  <si>
    <t>m</t>
  </si>
  <si>
    <t>ss,xx</t>
  </si>
  <si>
    <t>KLUBB</t>
  </si>
  <si>
    <t>Resultat</t>
  </si>
  <si>
    <t>Klubb</t>
  </si>
  <si>
    <t>TOTALPOÄNG</t>
  </si>
  <si>
    <t>Höjd</t>
  </si>
  <si>
    <t>60 m</t>
  </si>
  <si>
    <t>POÄNG FLICKOR</t>
  </si>
  <si>
    <t>POÄNG POJKAR</t>
  </si>
  <si>
    <t>STAFETT 6x200 M</t>
  </si>
  <si>
    <t>Flick</t>
  </si>
  <si>
    <t>Pojk</t>
  </si>
  <si>
    <t>Mix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</si>
</sst>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.00"/>
  </numFmts>
  <fonts count="10" x14ac:knownFonts="1">
    <font>
      <sz val="10"/>
      <name val="Arial"/>
    </font>
    <font>
      <sz val="8"/>
      <name val="Arial"/>
    </font>
    <font>
      <sz val="10"/>
      <name val="Tahoma"/>
      <family val="2"/>
    </font>
    <font>
      <sz val="8"/>
      <name val="Tahoma"/>
      <family val="2"/>
    </font>
    <font>
      <sz val="14"/>
      <name val="Tahoma"/>
      <family val="2"/>
    </font>
    <font>
      <b/>
      <sz val="10"/>
      <name val="Tahoma"/>
      <family val="2"/>
    </font>
    <font>
      <b/>
      <sz val="8"/>
      <name val="Tahoma"/>
      <family val="2"/>
    </font>
    <font>
      <b/>
      <sz val="14"/>
      <name val="Tahoma"/>
      <family val="2"/>
    </font>
    <font>
      <sz val="12"/>
      <name val="Tahoma"/>
      <family val="2"/>
    </font>
    <font>
      <b/>
      <sz val="12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/>
    <xf numFmtId="0" fontId="5" fillId="2" borderId="6" xfId="0" applyFont="1" applyFill="1" applyBorder="1"/>
    <xf numFmtId="0" fontId="2" fillId="2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6" xfId="0" applyFont="1" applyFill="1" applyBorder="1"/>
    <xf numFmtId="0" fontId="3" fillId="2" borderId="3" xfId="0" applyFont="1" applyFill="1" applyBorder="1"/>
    <xf numFmtId="0" fontId="3" fillId="2" borderId="4" xfId="0" applyFont="1" applyFill="1" applyBorder="1" applyAlignment="1">
      <alignment horizontal="right"/>
    </xf>
    <xf numFmtId="0" fontId="3" fillId="2" borderId="4" xfId="0" applyFont="1" applyFill="1" applyBorder="1" applyAlignment="1">
      <alignment horizontal="left"/>
    </xf>
    <xf numFmtId="3" fontId="6" fillId="2" borderId="4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3" fontId="6" fillId="2" borderId="8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6" fillId="2" borderId="0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2" fillId="2" borderId="9" xfId="0" applyFont="1" applyFill="1" applyBorder="1"/>
    <xf numFmtId="0" fontId="2" fillId="2" borderId="10" xfId="0" applyFont="1" applyFill="1" applyBorder="1" applyAlignment="1">
      <alignment horizontal="right"/>
    </xf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5" fillId="2" borderId="0" xfId="0" applyFont="1" applyFill="1" applyBorder="1" applyAlignment="1"/>
    <xf numFmtId="3" fontId="5" fillId="2" borderId="5" xfId="0" applyNumberFormat="1" applyFont="1" applyFill="1" applyBorder="1"/>
    <xf numFmtId="0" fontId="3" fillId="2" borderId="0" xfId="0" applyFont="1" applyFill="1" applyBorder="1" applyAlignment="1">
      <alignment horizontal="right" vertical="top"/>
    </xf>
    <xf numFmtId="0" fontId="2" fillId="2" borderId="12" xfId="0" applyFont="1" applyFill="1" applyBorder="1"/>
    <xf numFmtId="3" fontId="6" fillId="2" borderId="13" xfId="0" applyNumberFormat="1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5" fillId="2" borderId="14" xfId="0" applyFont="1" applyFill="1" applyBorder="1" applyAlignment="1"/>
    <xf numFmtId="3" fontId="5" fillId="2" borderId="15" xfId="0" applyNumberFormat="1" applyFont="1" applyFill="1" applyBorder="1"/>
    <xf numFmtId="0" fontId="2" fillId="0" borderId="6" xfId="0" applyFont="1" applyFill="1" applyBorder="1"/>
    <xf numFmtId="0" fontId="2" fillId="0" borderId="0" xfId="0" applyFont="1" applyFill="1" applyBorder="1" applyAlignment="1">
      <alignment horizontal="right"/>
    </xf>
    <xf numFmtId="0" fontId="2" fillId="0" borderId="3" xfId="0" applyFont="1" applyFill="1" applyBorder="1"/>
    <xf numFmtId="0" fontId="2" fillId="0" borderId="4" xfId="0" applyFont="1" applyFill="1" applyBorder="1" applyAlignment="1">
      <alignment horizontal="right"/>
    </xf>
    <xf numFmtId="2" fontId="2" fillId="0" borderId="0" xfId="0" applyNumberFormat="1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right"/>
    </xf>
    <xf numFmtId="0" fontId="7" fillId="2" borderId="16" xfId="0" applyFont="1" applyFill="1" applyBorder="1"/>
    <xf numFmtId="0" fontId="2" fillId="0" borderId="0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left"/>
    </xf>
    <xf numFmtId="164" fontId="2" fillId="2" borderId="4" xfId="0" applyNumberFormat="1" applyFont="1" applyFill="1" applyBorder="1" applyAlignment="1">
      <alignment horizontal="left"/>
    </xf>
    <xf numFmtId="164" fontId="2" fillId="2" borderId="0" xfId="0" applyNumberFormat="1" applyFont="1" applyFill="1" applyBorder="1" applyAlignment="1">
      <alignment horizontal="left"/>
    </xf>
    <xf numFmtId="164" fontId="3" fillId="2" borderId="4" xfId="0" applyNumberFormat="1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left"/>
    </xf>
    <xf numFmtId="164" fontId="2" fillId="0" borderId="4" xfId="0" applyNumberFormat="1" applyFont="1" applyFill="1" applyBorder="1" applyAlignment="1">
      <alignment horizontal="left"/>
    </xf>
    <xf numFmtId="164" fontId="2" fillId="2" borderId="10" xfId="0" applyNumberFormat="1" applyFont="1" applyFill="1" applyBorder="1" applyAlignment="1">
      <alignment horizontal="left"/>
    </xf>
    <xf numFmtId="164" fontId="3" fillId="2" borderId="0" xfId="0" applyNumberFormat="1" applyFont="1" applyFill="1" applyBorder="1" applyAlignment="1">
      <alignment horizontal="left" vertical="top"/>
    </xf>
    <xf numFmtId="164" fontId="2" fillId="0" borderId="14" xfId="0" applyNumberFormat="1" applyFont="1" applyFill="1" applyBorder="1" applyAlignment="1">
      <alignment horizontal="left"/>
    </xf>
    <xf numFmtId="164" fontId="2" fillId="0" borderId="0" xfId="0" applyNumberFormat="1" applyFont="1" applyAlignment="1">
      <alignment horizontal="left"/>
    </xf>
    <xf numFmtId="0" fontId="8" fillId="0" borderId="0" xfId="0" applyFont="1"/>
    <xf numFmtId="3" fontId="8" fillId="0" borderId="0" xfId="0" applyNumberFormat="1" applyFont="1"/>
    <xf numFmtId="0" fontId="8" fillId="0" borderId="0" xfId="0" applyFont="1" applyAlignment="1">
      <alignment horizontal="left"/>
    </xf>
    <xf numFmtId="0" fontId="9" fillId="0" borderId="0" xfId="0" applyFont="1"/>
    <xf numFmtId="0" fontId="9" fillId="0" borderId="4" xfId="0" applyFont="1" applyBorder="1" applyAlignment="1">
      <alignment horizontal="left"/>
    </xf>
    <xf numFmtId="3" fontId="9" fillId="0" borderId="4" xfId="0" applyNumberFormat="1" applyFont="1" applyBorder="1"/>
    <xf numFmtId="0" fontId="2" fillId="2" borderId="0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/>
    </xf>
    <xf numFmtId="3" fontId="3" fillId="2" borderId="4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left"/>
    </xf>
    <xf numFmtId="0" fontId="5" fillId="3" borderId="0" xfId="0" applyFont="1" applyFill="1" applyAlignment="1">
      <alignment horizontal="left"/>
    </xf>
    <xf numFmtId="0" fontId="9" fillId="0" borderId="4" xfId="0" applyFont="1" applyBorder="1"/>
    <xf numFmtId="0" fontId="4" fillId="0" borderId="1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5"/>
  <sheetViews>
    <sheetView tabSelected="1" workbookViewId="0"/>
  </sheetViews>
  <sheetFormatPr defaultRowHeight="12.75" x14ac:dyDescent="0.2"/>
  <cols>
    <col min="1" max="1" width="22.28515625" style="1" customWidth="1"/>
    <col min="2" max="2" width="5" style="3" bestFit="1" customWidth="1"/>
    <col min="3" max="3" width="8.140625" style="4" customWidth="1"/>
    <col min="4" max="4" width="6.28515625" style="4" customWidth="1"/>
    <col min="5" max="5" width="3.140625" style="2" customWidth="1"/>
    <col min="6" max="6" width="7" style="64" customWidth="1"/>
    <col min="7" max="7" width="6.28515625" style="4" customWidth="1"/>
    <col min="8" max="8" width="8" style="4" customWidth="1"/>
    <col min="9" max="9" width="6.28515625" style="4" customWidth="1"/>
    <col min="10" max="10" width="8" style="4" customWidth="1"/>
    <col min="11" max="11" width="6.28515625" style="4" customWidth="1"/>
    <col min="12" max="12" width="8" style="4" customWidth="1"/>
    <col min="13" max="13" width="6.28515625" style="4" customWidth="1"/>
    <col min="14" max="14" width="11.7109375" style="1" bestFit="1" customWidth="1"/>
    <col min="15" max="16384" width="9.140625" style="1"/>
  </cols>
  <sheetData>
    <row r="1" spans="1:14" ht="18" x14ac:dyDescent="0.25">
      <c r="A1" s="52" t="s">
        <v>11</v>
      </c>
      <c r="B1" s="80"/>
      <c r="C1" s="80"/>
      <c r="D1" s="80"/>
      <c r="E1" s="80"/>
      <c r="F1" s="80"/>
      <c r="G1" s="80"/>
      <c r="H1" s="80"/>
      <c r="I1" s="80"/>
      <c r="J1" s="6"/>
      <c r="K1" s="6"/>
      <c r="L1" s="6"/>
      <c r="M1" s="6"/>
      <c r="N1" s="7"/>
    </row>
    <row r="2" spans="1:14" x14ac:dyDescent="0.2">
      <c r="A2" s="8"/>
      <c r="B2" s="10"/>
      <c r="C2" s="11"/>
      <c r="D2" s="11"/>
      <c r="E2" s="9"/>
      <c r="F2" s="56"/>
      <c r="G2" s="11"/>
      <c r="H2" s="11"/>
      <c r="I2" s="11"/>
      <c r="J2" s="11"/>
      <c r="K2" s="11"/>
      <c r="L2" s="11"/>
      <c r="M2" s="11"/>
      <c r="N2" s="12"/>
    </row>
    <row r="3" spans="1:14" x14ac:dyDescent="0.2">
      <c r="A3" s="13" t="s">
        <v>2</v>
      </c>
      <c r="B3" s="15"/>
      <c r="C3" s="71"/>
      <c r="D3" s="71"/>
      <c r="E3" s="14"/>
      <c r="F3" s="57"/>
      <c r="G3" s="16"/>
      <c r="H3" s="71"/>
      <c r="I3" s="71"/>
      <c r="J3" s="16"/>
      <c r="K3" s="16"/>
      <c r="L3" s="16"/>
      <c r="M3" s="34"/>
      <c r="N3" s="12"/>
    </row>
    <row r="4" spans="1:14" x14ac:dyDescent="0.2">
      <c r="A4" s="18" t="s">
        <v>1</v>
      </c>
      <c r="B4" s="15" t="s">
        <v>4</v>
      </c>
      <c r="C4" s="71" t="s">
        <v>16</v>
      </c>
      <c r="D4" s="71" t="s">
        <v>5</v>
      </c>
      <c r="E4" s="81" t="s">
        <v>6</v>
      </c>
      <c r="F4" s="81"/>
      <c r="G4" s="16" t="s">
        <v>5</v>
      </c>
      <c r="H4" s="71" t="s">
        <v>15</v>
      </c>
      <c r="I4" s="71" t="s">
        <v>5</v>
      </c>
      <c r="J4" s="16" t="s">
        <v>7</v>
      </c>
      <c r="K4" s="16" t="s">
        <v>5</v>
      </c>
      <c r="L4" s="16" t="s">
        <v>8</v>
      </c>
      <c r="M4" s="17" t="s">
        <v>5</v>
      </c>
      <c r="N4" s="12"/>
    </row>
    <row r="5" spans="1:14" s="5" customFormat="1" ht="12.75" customHeight="1" x14ac:dyDescent="0.15">
      <c r="A5" s="19"/>
      <c r="B5" s="21"/>
      <c r="C5" s="23" t="s">
        <v>10</v>
      </c>
      <c r="D5" s="22">
        <f>LARGE(D6:D13,1)+LARGE(D6:D13,2)+LARGE(D6:D13,3)</f>
        <v>0</v>
      </c>
      <c r="E5" s="20" t="s">
        <v>9</v>
      </c>
      <c r="F5" s="58" t="s">
        <v>10</v>
      </c>
      <c r="G5" s="22">
        <f>LARGE(G6:G13,1)+LARGE(G6:G13,2)+LARGE(G6:G13,3)</f>
        <v>0</v>
      </c>
      <c r="H5" s="76" t="s">
        <v>0</v>
      </c>
      <c r="I5" s="22">
        <f>LARGE(I6:I13,1)+LARGE(I6:I13,2)+LARGE(I6:I13,3)</f>
        <v>0</v>
      </c>
      <c r="J5" s="23" t="s">
        <v>0</v>
      </c>
      <c r="K5" s="22">
        <f>LARGE(K6:K13,1)+LARGE(K6:K13,2)+LARGE(K6:K13,3)</f>
        <v>0</v>
      </c>
      <c r="L5" s="23" t="s">
        <v>0</v>
      </c>
      <c r="M5" s="24">
        <f>LARGE(M6:M13,1)+LARGE(M6:M13,2)+LARGE(M6:M13,3)</f>
        <v>0</v>
      </c>
      <c r="N5" s="25"/>
    </row>
    <row r="6" spans="1:14" x14ac:dyDescent="0.2">
      <c r="A6" s="43"/>
      <c r="B6" s="53"/>
      <c r="C6" s="47"/>
      <c r="D6" s="26">
        <f>IF(AND(C6&gt;0,C6&lt;13),INT(46.0849*POWER(ABS(13-C6),1.81)),0)</f>
        <v>0</v>
      </c>
      <c r="E6" s="44"/>
      <c r="F6" s="59"/>
      <c r="G6" s="26">
        <f>IF(AND((60*E6+F6)&gt;0,(60*E6+F6)&lt;254),INT(0.11193*POWER(ABS(60*E6+F6-254),1.88)),0)</f>
        <v>0</v>
      </c>
      <c r="H6" s="49"/>
      <c r="I6" s="26">
        <f>IF(H6&gt;75,INT(1.84523*POWER(ABS(H6-75),1.348)),0)</f>
        <v>0</v>
      </c>
      <c r="J6" s="49"/>
      <c r="K6" s="26">
        <f>IF(J6&gt;210,INT(0.188807*POWER(ABS(J6-210),1.41)),0)</f>
        <v>0</v>
      </c>
      <c r="L6" s="49"/>
      <c r="M6" s="27">
        <f>IF(L6/100&gt;1.5,INT(56.0211*POWER(ABS(L6/100-1.5),1.05)),0)</f>
        <v>0</v>
      </c>
      <c r="N6" s="12"/>
    </row>
    <row r="7" spans="1:14" x14ac:dyDescent="0.2">
      <c r="A7" s="43"/>
      <c r="B7" s="53"/>
      <c r="C7" s="47"/>
      <c r="D7" s="26">
        <f t="shared" ref="D7:D13" si="0">IF(AND(C7&gt;0,C7&lt;13),INT(46.0849*POWER(ABS(13-C7),1.81)),0)</f>
        <v>0</v>
      </c>
      <c r="E7" s="44"/>
      <c r="F7" s="59"/>
      <c r="G7" s="26">
        <f t="shared" ref="G7:G13" si="1">IF(AND((60*E7+F7)&gt;0,(60*E7+F7)&lt;254),INT(0.11193*POWER(ABS(60*E7+F7-254),1.88)),0)</f>
        <v>0</v>
      </c>
      <c r="H7" s="49"/>
      <c r="I7" s="26">
        <f t="shared" ref="I7:I13" si="2">IF(H7&gt;75,INT(1.84523*POWER(ABS(H7-75),1.348)),0)</f>
        <v>0</v>
      </c>
      <c r="J7" s="49"/>
      <c r="K7" s="26">
        <f t="shared" ref="K7:K13" si="3">IF(J7&gt;210,INT(0.188807*POWER(ABS(J7-210),1.41)),0)</f>
        <v>0</v>
      </c>
      <c r="L7" s="49"/>
      <c r="M7" s="27">
        <f t="shared" ref="M7:M13" si="4">IF(L7/100&gt;1.5,INT(56.0211*POWER(ABS(L7/100-1.5),1.05)),0)</f>
        <v>0</v>
      </c>
      <c r="N7" s="12"/>
    </row>
    <row r="8" spans="1:14" x14ac:dyDescent="0.2">
      <c r="A8" s="43"/>
      <c r="B8" s="53"/>
      <c r="C8" s="47"/>
      <c r="D8" s="26">
        <f t="shared" si="0"/>
        <v>0</v>
      </c>
      <c r="E8" s="44"/>
      <c r="F8" s="59"/>
      <c r="G8" s="26">
        <f t="shared" si="1"/>
        <v>0</v>
      </c>
      <c r="H8" s="49"/>
      <c r="I8" s="26">
        <f t="shared" si="2"/>
        <v>0</v>
      </c>
      <c r="J8" s="49"/>
      <c r="K8" s="26">
        <f t="shared" si="3"/>
        <v>0</v>
      </c>
      <c r="L8" s="49"/>
      <c r="M8" s="27">
        <f t="shared" si="4"/>
        <v>0</v>
      </c>
      <c r="N8" s="12"/>
    </row>
    <row r="9" spans="1:14" x14ac:dyDescent="0.2">
      <c r="A9" s="43"/>
      <c r="B9" s="53"/>
      <c r="C9" s="47"/>
      <c r="D9" s="26">
        <f t="shared" si="0"/>
        <v>0</v>
      </c>
      <c r="E9" s="44"/>
      <c r="F9" s="59"/>
      <c r="G9" s="26">
        <f t="shared" si="1"/>
        <v>0</v>
      </c>
      <c r="H9" s="49"/>
      <c r="I9" s="26">
        <f t="shared" si="2"/>
        <v>0</v>
      </c>
      <c r="J9" s="49"/>
      <c r="K9" s="26">
        <f t="shared" si="3"/>
        <v>0</v>
      </c>
      <c r="L9" s="49"/>
      <c r="M9" s="27">
        <f t="shared" si="4"/>
        <v>0</v>
      </c>
      <c r="N9" s="12"/>
    </row>
    <row r="10" spans="1:14" x14ac:dyDescent="0.2">
      <c r="A10" s="43"/>
      <c r="B10" s="53"/>
      <c r="C10" s="47"/>
      <c r="D10" s="26">
        <f t="shared" si="0"/>
        <v>0</v>
      </c>
      <c r="E10" s="44"/>
      <c r="F10" s="59"/>
      <c r="G10" s="26">
        <f t="shared" si="1"/>
        <v>0</v>
      </c>
      <c r="H10" s="49"/>
      <c r="I10" s="26">
        <f t="shared" si="2"/>
        <v>0</v>
      </c>
      <c r="J10" s="49"/>
      <c r="K10" s="26">
        <f t="shared" si="3"/>
        <v>0</v>
      </c>
      <c r="L10" s="49"/>
      <c r="M10" s="27">
        <f t="shared" si="4"/>
        <v>0</v>
      </c>
      <c r="N10" s="12"/>
    </row>
    <row r="11" spans="1:14" x14ac:dyDescent="0.2">
      <c r="A11" s="43"/>
      <c r="B11" s="53"/>
      <c r="C11" s="47"/>
      <c r="D11" s="26">
        <f t="shared" si="0"/>
        <v>0</v>
      </c>
      <c r="E11" s="44"/>
      <c r="F11" s="59"/>
      <c r="G11" s="26">
        <f t="shared" si="1"/>
        <v>0</v>
      </c>
      <c r="H11" s="49"/>
      <c r="I11" s="26">
        <f t="shared" si="2"/>
        <v>0</v>
      </c>
      <c r="J11" s="49"/>
      <c r="K11" s="26">
        <f t="shared" si="3"/>
        <v>0</v>
      </c>
      <c r="L11" s="49"/>
      <c r="M11" s="27">
        <f t="shared" si="4"/>
        <v>0</v>
      </c>
      <c r="N11" s="12"/>
    </row>
    <row r="12" spans="1:14" x14ac:dyDescent="0.2">
      <c r="A12" s="43"/>
      <c r="B12" s="53"/>
      <c r="C12" s="47"/>
      <c r="D12" s="26">
        <f t="shared" si="0"/>
        <v>0</v>
      </c>
      <c r="E12" s="44"/>
      <c r="F12" s="59"/>
      <c r="G12" s="26">
        <f t="shared" si="1"/>
        <v>0</v>
      </c>
      <c r="H12" s="49"/>
      <c r="I12" s="26">
        <f t="shared" si="2"/>
        <v>0</v>
      </c>
      <c r="J12" s="49"/>
      <c r="K12" s="26">
        <f t="shared" si="3"/>
        <v>0</v>
      </c>
      <c r="L12" s="49"/>
      <c r="M12" s="27">
        <f t="shared" si="4"/>
        <v>0</v>
      </c>
      <c r="N12" s="12"/>
    </row>
    <row r="13" spans="1:14" x14ac:dyDescent="0.2">
      <c r="A13" s="45"/>
      <c r="B13" s="54"/>
      <c r="C13" s="48"/>
      <c r="D13" s="26">
        <f t="shared" si="0"/>
        <v>0</v>
      </c>
      <c r="E13" s="46"/>
      <c r="F13" s="60"/>
      <c r="G13" s="26">
        <f t="shared" si="1"/>
        <v>0</v>
      </c>
      <c r="H13" s="49"/>
      <c r="I13" s="26">
        <f t="shared" si="2"/>
        <v>0</v>
      </c>
      <c r="J13" s="50"/>
      <c r="K13" s="26">
        <f t="shared" si="3"/>
        <v>0</v>
      </c>
      <c r="L13" s="50"/>
      <c r="M13" s="27">
        <f t="shared" si="4"/>
        <v>0</v>
      </c>
      <c r="N13" s="12"/>
    </row>
    <row r="14" spans="1:14" x14ac:dyDescent="0.2">
      <c r="A14" s="30"/>
      <c r="B14" s="32"/>
      <c r="C14" s="33"/>
      <c r="D14" s="33"/>
      <c r="E14" s="31"/>
      <c r="F14" s="61"/>
      <c r="G14" s="33"/>
      <c r="H14" s="33"/>
      <c r="I14" s="33"/>
      <c r="J14" s="33"/>
      <c r="K14" s="33"/>
      <c r="L14" s="33"/>
      <c r="M14" s="33"/>
      <c r="N14" s="12"/>
    </row>
    <row r="15" spans="1:14" x14ac:dyDescent="0.2">
      <c r="A15" s="13" t="s">
        <v>3</v>
      </c>
      <c r="B15" s="15"/>
      <c r="C15" s="71"/>
      <c r="D15" s="71"/>
      <c r="E15" s="14"/>
      <c r="F15" s="57"/>
      <c r="G15" s="16"/>
      <c r="H15" s="71"/>
      <c r="I15" s="71"/>
      <c r="J15" s="16"/>
      <c r="K15" s="16"/>
      <c r="L15" s="16"/>
      <c r="M15" s="34"/>
      <c r="N15" s="12"/>
    </row>
    <row r="16" spans="1:14" x14ac:dyDescent="0.2">
      <c r="A16" s="18" t="s">
        <v>1</v>
      </c>
      <c r="B16" s="15" t="s">
        <v>4</v>
      </c>
      <c r="C16" s="71" t="s">
        <v>16</v>
      </c>
      <c r="D16" s="71" t="s">
        <v>5</v>
      </c>
      <c r="E16" s="81" t="s">
        <v>6</v>
      </c>
      <c r="F16" s="81"/>
      <c r="G16" s="16" t="s">
        <v>5</v>
      </c>
      <c r="H16" s="71" t="s">
        <v>15</v>
      </c>
      <c r="I16" s="71" t="s">
        <v>5</v>
      </c>
      <c r="J16" s="16" t="s">
        <v>7</v>
      </c>
      <c r="K16" s="16" t="s">
        <v>5</v>
      </c>
      <c r="L16" s="16" t="s">
        <v>8</v>
      </c>
      <c r="M16" s="17" t="s">
        <v>5</v>
      </c>
      <c r="N16" s="12"/>
    </row>
    <row r="17" spans="1:14" s="5" customFormat="1" ht="12.75" customHeight="1" x14ac:dyDescent="0.15">
      <c r="A17" s="19"/>
      <c r="B17" s="21"/>
      <c r="C17" s="23" t="s">
        <v>10</v>
      </c>
      <c r="D17" s="22">
        <f>LARGE(D18:D25,1)+LARGE(D18:D25,2)+LARGE(D18:D25,3)</f>
        <v>0</v>
      </c>
      <c r="E17" s="20" t="s">
        <v>9</v>
      </c>
      <c r="F17" s="58" t="s">
        <v>10</v>
      </c>
      <c r="G17" s="22">
        <f>LARGE(G18:G25,1)+LARGE(G18:G25,2)+LARGE(G18:G25,3)</f>
        <v>0</v>
      </c>
      <c r="H17" s="76" t="s">
        <v>0</v>
      </c>
      <c r="I17" s="22">
        <f>LARGE(I18:I25,1)+LARGE(I18:I25,2)+LARGE(I18:I25,3)</f>
        <v>0</v>
      </c>
      <c r="J17" s="23" t="s">
        <v>0</v>
      </c>
      <c r="K17" s="22">
        <f>LARGE(K18:K25,1)+LARGE(K18:K25,2)+LARGE(K18:K25,3)</f>
        <v>0</v>
      </c>
      <c r="L17" s="23" t="s">
        <v>0</v>
      </c>
      <c r="M17" s="24">
        <f>LARGE(M18:M25,1)+LARGE(M18:M25,2)+LARGE(M18:M25,3)</f>
        <v>0</v>
      </c>
      <c r="N17" s="25"/>
    </row>
    <row r="18" spans="1:14" x14ac:dyDescent="0.2">
      <c r="A18" s="43"/>
      <c r="B18" s="53"/>
      <c r="C18" s="47"/>
      <c r="D18" s="26">
        <f>IF(AND(C18&gt;0,C18&lt;11.5),INT(58.015*POWER(ABS(C18-11.5),1.81)),0)</f>
        <v>0</v>
      </c>
      <c r="E18" s="44"/>
      <c r="F18" s="59"/>
      <c r="G18" s="26">
        <f>IF(AND((60*E18+F18)&gt;0,(60*E18+F18)&lt;231),INT(0.160027*POWER(ABS(60*E18+F18-231),1.836)),0)</f>
        <v>0</v>
      </c>
      <c r="H18" s="49"/>
      <c r="I18" s="26">
        <f>IF(H18&gt;75,INT(0.8465*POWER(ABS(H18-75),1.42)),0)</f>
        <v>0</v>
      </c>
      <c r="J18" s="49"/>
      <c r="K18" s="26">
        <f>IF(J18&gt;220,INT(0.14354*POWER(ABS(J18-220),1.4)),0)</f>
        <v>0</v>
      </c>
      <c r="L18" s="49"/>
      <c r="M18" s="27">
        <f>IF(L18/100&gt;1.5,INT(51.39*POWER(ABS(L18/100-1.5),1.05)),0)</f>
        <v>0</v>
      </c>
      <c r="N18" s="12"/>
    </row>
    <row r="19" spans="1:14" x14ac:dyDescent="0.2">
      <c r="A19" s="43"/>
      <c r="B19" s="53"/>
      <c r="C19" s="47"/>
      <c r="D19" s="26">
        <f t="shared" ref="D19:D25" si="5">IF(AND(C19&gt;0,C19&lt;11.5),INT(58.015*POWER(ABS(C19-11.5),1.81)),0)</f>
        <v>0</v>
      </c>
      <c r="E19" s="44"/>
      <c r="F19" s="59"/>
      <c r="G19" s="26">
        <f t="shared" ref="G19:G25" si="6">IF(AND((60*E19+F19)&gt;0,(60*E19+F19)&lt;231),INT(0.160027*POWER(ABS(60*E19+F19-231),1.836)),0)</f>
        <v>0</v>
      </c>
      <c r="H19" s="49"/>
      <c r="I19" s="26">
        <f t="shared" ref="I19:I25" si="7">IF(H19&gt;75,INT(0.8465*POWER(ABS(H19-75),1.42)),0)</f>
        <v>0</v>
      </c>
      <c r="J19" s="49"/>
      <c r="K19" s="26">
        <f t="shared" ref="K19:K25" si="8">IF(J19&gt;220,INT(0.14354*POWER(ABS(J19-220),1.4)),0)</f>
        <v>0</v>
      </c>
      <c r="L19" s="49"/>
      <c r="M19" s="27">
        <f t="shared" ref="M19:M25" si="9">IF(L19/100&gt;1.5,INT(51.39*POWER(ABS(L19/100-1.5),1.05)),0)</f>
        <v>0</v>
      </c>
      <c r="N19" s="12"/>
    </row>
    <row r="20" spans="1:14" x14ac:dyDescent="0.2">
      <c r="A20" s="43"/>
      <c r="B20" s="53"/>
      <c r="C20" s="47"/>
      <c r="D20" s="26">
        <f t="shared" si="5"/>
        <v>0</v>
      </c>
      <c r="E20" s="44"/>
      <c r="F20" s="59"/>
      <c r="G20" s="26">
        <f t="shared" si="6"/>
        <v>0</v>
      </c>
      <c r="H20" s="49"/>
      <c r="I20" s="26">
        <f t="shared" si="7"/>
        <v>0</v>
      </c>
      <c r="J20" s="49"/>
      <c r="K20" s="26">
        <f t="shared" si="8"/>
        <v>0</v>
      </c>
      <c r="L20" s="49"/>
      <c r="M20" s="27">
        <f t="shared" si="9"/>
        <v>0</v>
      </c>
      <c r="N20" s="12"/>
    </row>
    <row r="21" spans="1:14" x14ac:dyDescent="0.2">
      <c r="A21" s="43"/>
      <c r="B21" s="53"/>
      <c r="C21" s="47"/>
      <c r="D21" s="26">
        <f t="shared" si="5"/>
        <v>0</v>
      </c>
      <c r="E21" s="44"/>
      <c r="F21" s="59"/>
      <c r="G21" s="26">
        <f t="shared" si="6"/>
        <v>0</v>
      </c>
      <c r="H21" s="49"/>
      <c r="I21" s="26">
        <f t="shared" si="7"/>
        <v>0</v>
      </c>
      <c r="J21" s="49"/>
      <c r="K21" s="26">
        <f t="shared" si="8"/>
        <v>0</v>
      </c>
      <c r="L21" s="49"/>
      <c r="M21" s="27">
        <f t="shared" si="9"/>
        <v>0</v>
      </c>
      <c r="N21" s="12"/>
    </row>
    <row r="22" spans="1:14" x14ac:dyDescent="0.2">
      <c r="A22" s="43"/>
      <c r="B22" s="53"/>
      <c r="C22" s="47"/>
      <c r="D22" s="26">
        <f t="shared" si="5"/>
        <v>0</v>
      </c>
      <c r="E22" s="44"/>
      <c r="F22" s="59"/>
      <c r="G22" s="26">
        <f t="shared" si="6"/>
        <v>0</v>
      </c>
      <c r="H22" s="49"/>
      <c r="I22" s="26">
        <f t="shared" si="7"/>
        <v>0</v>
      </c>
      <c r="J22" s="49"/>
      <c r="K22" s="26">
        <f t="shared" si="8"/>
        <v>0</v>
      </c>
      <c r="L22" s="49"/>
      <c r="M22" s="27">
        <f t="shared" si="9"/>
        <v>0</v>
      </c>
      <c r="N22" s="12"/>
    </row>
    <row r="23" spans="1:14" x14ac:dyDescent="0.2">
      <c r="A23" s="43"/>
      <c r="B23" s="53"/>
      <c r="C23" s="47"/>
      <c r="D23" s="26">
        <f t="shared" si="5"/>
        <v>0</v>
      </c>
      <c r="E23" s="44"/>
      <c r="F23" s="59"/>
      <c r="G23" s="26">
        <f t="shared" si="6"/>
        <v>0</v>
      </c>
      <c r="H23" s="49"/>
      <c r="I23" s="26">
        <f t="shared" si="7"/>
        <v>0</v>
      </c>
      <c r="J23" s="49"/>
      <c r="K23" s="26">
        <f t="shared" si="8"/>
        <v>0</v>
      </c>
      <c r="L23" s="49"/>
      <c r="M23" s="27">
        <f t="shared" si="9"/>
        <v>0</v>
      </c>
      <c r="N23" s="12"/>
    </row>
    <row r="24" spans="1:14" x14ac:dyDescent="0.2">
      <c r="A24" s="43"/>
      <c r="B24" s="53"/>
      <c r="C24" s="47"/>
      <c r="D24" s="26">
        <f t="shared" si="5"/>
        <v>0</v>
      </c>
      <c r="E24" s="44"/>
      <c r="F24" s="59"/>
      <c r="G24" s="26">
        <f t="shared" si="6"/>
        <v>0</v>
      </c>
      <c r="H24" s="49"/>
      <c r="I24" s="26">
        <f t="shared" si="7"/>
        <v>0</v>
      </c>
      <c r="J24" s="49"/>
      <c r="K24" s="26">
        <f t="shared" si="8"/>
        <v>0</v>
      </c>
      <c r="L24" s="49"/>
      <c r="M24" s="27">
        <f t="shared" si="9"/>
        <v>0</v>
      </c>
      <c r="N24" s="12"/>
    </row>
    <row r="25" spans="1:14" x14ac:dyDescent="0.2">
      <c r="A25" s="45"/>
      <c r="B25" s="54"/>
      <c r="C25" s="48"/>
      <c r="D25" s="26">
        <f t="shared" si="5"/>
        <v>0</v>
      </c>
      <c r="E25" s="46"/>
      <c r="F25" s="60"/>
      <c r="G25" s="26">
        <f t="shared" si="6"/>
        <v>0</v>
      </c>
      <c r="H25" s="50"/>
      <c r="I25" s="28">
        <f t="shared" si="7"/>
        <v>0</v>
      </c>
      <c r="J25" s="50"/>
      <c r="K25" s="28">
        <f t="shared" si="8"/>
        <v>0</v>
      </c>
      <c r="L25" s="50"/>
      <c r="M25" s="29">
        <f t="shared" si="9"/>
        <v>0</v>
      </c>
      <c r="N25" s="12"/>
    </row>
    <row r="26" spans="1:14" x14ac:dyDescent="0.2">
      <c r="A26" s="30"/>
      <c r="B26" s="32"/>
      <c r="C26" s="33"/>
      <c r="D26" s="33"/>
      <c r="E26" s="31"/>
      <c r="F26" s="61"/>
      <c r="G26" s="33"/>
      <c r="H26" s="71"/>
      <c r="I26" s="71"/>
      <c r="J26" s="16"/>
      <c r="K26" s="16"/>
      <c r="L26" s="16"/>
      <c r="M26" s="16"/>
      <c r="N26" s="12"/>
    </row>
    <row r="27" spans="1:14" x14ac:dyDescent="0.2">
      <c r="A27" s="13" t="s">
        <v>19</v>
      </c>
      <c r="B27" s="15"/>
      <c r="C27" s="71"/>
      <c r="D27" s="71"/>
      <c r="E27" s="81" t="s">
        <v>12</v>
      </c>
      <c r="F27" s="81"/>
      <c r="G27" s="34" t="s">
        <v>5</v>
      </c>
      <c r="H27" s="71"/>
      <c r="I27" s="71"/>
      <c r="J27" s="35"/>
      <c r="K27" s="77" t="s">
        <v>17</v>
      </c>
      <c r="L27" s="72"/>
      <c r="M27" s="16"/>
      <c r="N27" s="36">
        <f>D5+G5+I5+K5+M5</f>
        <v>0</v>
      </c>
    </row>
    <row r="28" spans="1:14" x14ac:dyDescent="0.2">
      <c r="A28" s="18"/>
      <c r="B28" s="15"/>
      <c r="C28" s="71"/>
      <c r="D28" s="71"/>
      <c r="E28" s="37" t="s">
        <v>9</v>
      </c>
      <c r="F28" s="62" t="s">
        <v>10</v>
      </c>
      <c r="G28" s="17"/>
      <c r="H28" s="71"/>
      <c r="I28" s="71"/>
      <c r="J28" s="35"/>
      <c r="K28" s="78" t="s">
        <v>18</v>
      </c>
      <c r="L28" s="72"/>
      <c r="M28" s="16"/>
      <c r="N28" s="36">
        <f>D17+G17+I17+K17+M17</f>
        <v>0</v>
      </c>
    </row>
    <row r="29" spans="1:14" ht="13.5" thickBot="1" x14ac:dyDescent="0.25">
      <c r="A29" s="38"/>
      <c r="B29" s="55"/>
      <c r="C29" s="40"/>
      <c r="D29" s="40"/>
      <c r="E29" s="51"/>
      <c r="F29" s="63"/>
      <c r="G29" s="39">
        <f>IF(AND((60*E29+F29)&gt;0,(60*E29+F29)&lt;242),INT(1.620772896*POWER(ABS(60*E29+F29-242.76),1.81)),0)</f>
        <v>0</v>
      </c>
      <c r="H29" s="40"/>
      <c r="I29" s="40"/>
      <c r="J29" s="41"/>
      <c r="K29" s="74" t="s">
        <v>14</v>
      </c>
      <c r="L29" s="73"/>
      <c r="M29" s="40"/>
      <c r="N29" s="42">
        <f>N27+N28+G29</f>
        <v>0</v>
      </c>
    </row>
    <row r="32" spans="1:14" ht="13.5" thickBot="1" x14ac:dyDescent="0.25"/>
    <row r="33" spans="1:14" ht="18" x14ac:dyDescent="0.25">
      <c r="A33" s="52" t="s">
        <v>11</v>
      </c>
      <c r="B33" s="80"/>
      <c r="C33" s="80"/>
      <c r="D33" s="80"/>
      <c r="E33" s="80"/>
      <c r="F33" s="80"/>
      <c r="G33" s="80"/>
      <c r="H33" s="80"/>
      <c r="I33" s="80"/>
      <c r="J33" s="6"/>
      <c r="K33" s="6"/>
      <c r="L33" s="6"/>
      <c r="M33" s="6"/>
      <c r="N33" s="7"/>
    </row>
    <row r="34" spans="1:14" x14ac:dyDescent="0.2">
      <c r="A34" s="8"/>
      <c r="B34" s="10"/>
      <c r="C34" s="11"/>
      <c r="D34" s="11"/>
      <c r="E34" s="9"/>
      <c r="F34" s="56"/>
      <c r="G34" s="11"/>
      <c r="H34" s="11"/>
      <c r="I34" s="11"/>
      <c r="J34" s="11"/>
      <c r="K34" s="11"/>
      <c r="L34" s="11"/>
      <c r="M34" s="11"/>
      <c r="N34" s="12"/>
    </row>
    <row r="35" spans="1:14" x14ac:dyDescent="0.2">
      <c r="A35" s="13" t="s">
        <v>2</v>
      </c>
      <c r="B35" s="15"/>
      <c r="C35" s="75"/>
      <c r="D35" s="75"/>
      <c r="E35" s="14"/>
      <c r="F35" s="57"/>
      <c r="G35" s="75"/>
      <c r="H35" s="75"/>
      <c r="I35" s="75"/>
      <c r="J35" s="75"/>
      <c r="K35" s="75"/>
      <c r="L35" s="75"/>
      <c r="M35" s="34"/>
      <c r="N35" s="12"/>
    </row>
    <row r="36" spans="1:14" x14ac:dyDescent="0.2">
      <c r="A36" s="18" t="s">
        <v>1</v>
      </c>
      <c r="B36" s="15" t="s">
        <v>4</v>
      </c>
      <c r="C36" s="75" t="s">
        <v>16</v>
      </c>
      <c r="D36" s="75" t="s">
        <v>5</v>
      </c>
      <c r="E36" s="81" t="s">
        <v>6</v>
      </c>
      <c r="F36" s="81"/>
      <c r="G36" s="75" t="s">
        <v>5</v>
      </c>
      <c r="H36" s="75" t="s">
        <v>15</v>
      </c>
      <c r="I36" s="75" t="s">
        <v>5</v>
      </c>
      <c r="J36" s="75" t="s">
        <v>7</v>
      </c>
      <c r="K36" s="75" t="s">
        <v>5</v>
      </c>
      <c r="L36" s="75" t="s">
        <v>8</v>
      </c>
      <c r="M36" s="17" t="s">
        <v>5</v>
      </c>
      <c r="N36" s="12"/>
    </row>
    <row r="37" spans="1:14" x14ac:dyDescent="0.2">
      <c r="A37" s="19"/>
      <c r="B37" s="21"/>
      <c r="C37" s="23" t="s">
        <v>10</v>
      </c>
      <c r="D37" s="22">
        <f>LARGE(D38:D45,1)+LARGE(D38:D45,2)+LARGE(D38:D45,3)</f>
        <v>0</v>
      </c>
      <c r="E37" s="20" t="s">
        <v>9</v>
      </c>
      <c r="F37" s="58" t="s">
        <v>10</v>
      </c>
      <c r="G37" s="22">
        <f>LARGE(G38:G45,1)+LARGE(G38:G45,2)+LARGE(G38:G45,3)</f>
        <v>0</v>
      </c>
      <c r="H37" s="76" t="s">
        <v>0</v>
      </c>
      <c r="I37" s="22">
        <f>LARGE(I38:I45,1)+LARGE(I38:I45,2)+LARGE(I38:I45,3)</f>
        <v>0</v>
      </c>
      <c r="J37" s="23" t="s">
        <v>0</v>
      </c>
      <c r="K37" s="22">
        <f>LARGE(K38:K45,1)+LARGE(K38:K45,2)+LARGE(K38:K45,3)</f>
        <v>0</v>
      </c>
      <c r="L37" s="23" t="s">
        <v>0</v>
      </c>
      <c r="M37" s="24">
        <f>LARGE(M38:M45,1)+LARGE(M38:M45,2)+LARGE(M38:M45,3)</f>
        <v>0</v>
      </c>
      <c r="N37" s="25"/>
    </row>
    <row r="38" spans="1:14" x14ac:dyDescent="0.2">
      <c r="A38" s="43"/>
      <c r="B38" s="53"/>
      <c r="C38" s="47"/>
      <c r="D38" s="26">
        <f>IF(AND(C38&gt;0,C38&lt;13),INT(46.0849*POWER(ABS(13-C38),1.81)),0)</f>
        <v>0</v>
      </c>
      <c r="E38" s="44"/>
      <c r="F38" s="59"/>
      <c r="G38" s="26">
        <f>IF(AND((60*E38+F38)&gt;0,(60*E38+F38)&lt;254),INT(0.11193*POWER(ABS(60*E38+F38-254),1.88)),0)</f>
        <v>0</v>
      </c>
      <c r="H38" s="49"/>
      <c r="I38" s="26">
        <f>IF(H38&gt;75,INT(1.84523*POWER(ABS(H38-75),1.348)),0)</f>
        <v>0</v>
      </c>
      <c r="J38" s="49"/>
      <c r="K38" s="26">
        <f>IF(J38&gt;210,INT(0.188807*POWER(ABS(J38-210),1.41)),0)</f>
        <v>0</v>
      </c>
      <c r="L38" s="49"/>
      <c r="M38" s="27">
        <f>IF(L38/100&gt;1.5,INT(56.0211*POWER(ABS(L38/100-1.5),1.05)),0)</f>
        <v>0</v>
      </c>
      <c r="N38" s="12"/>
    </row>
    <row r="39" spans="1:14" x14ac:dyDescent="0.2">
      <c r="A39" s="43"/>
      <c r="B39" s="53"/>
      <c r="C39" s="47"/>
      <c r="D39" s="26">
        <f t="shared" ref="D39:D45" si="10">IF(AND(C39&gt;0,C39&lt;13),INT(46.0849*POWER(ABS(13-C39),1.81)),0)</f>
        <v>0</v>
      </c>
      <c r="E39" s="44"/>
      <c r="F39" s="59"/>
      <c r="G39" s="26">
        <f t="shared" ref="G39:G45" si="11">IF(AND((60*E39+F39)&gt;0,(60*E39+F39)&lt;254),INT(0.11193*POWER(ABS(60*E39+F39-254),1.88)),0)</f>
        <v>0</v>
      </c>
      <c r="H39" s="49"/>
      <c r="I39" s="26">
        <f t="shared" ref="I39:I45" si="12">IF(H39&gt;75,INT(1.84523*POWER(ABS(H39-75),1.348)),0)</f>
        <v>0</v>
      </c>
      <c r="J39" s="49"/>
      <c r="K39" s="26">
        <f t="shared" ref="K39:K45" si="13">IF(J39&gt;210,INT(0.188807*POWER(ABS(J39-210),1.41)),0)</f>
        <v>0</v>
      </c>
      <c r="L39" s="49"/>
      <c r="M39" s="27">
        <f t="shared" ref="M39:M45" si="14">IF(L39/100&gt;1.5,INT(56.0211*POWER(ABS(L39/100-1.5),1.05)),0)</f>
        <v>0</v>
      </c>
      <c r="N39" s="12"/>
    </row>
    <row r="40" spans="1:14" x14ac:dyDescent="0.2">
      <c r="A40" s="43"/>
      <c r="B40" s="53"/>
      <c r="C40" s="47"/>
      <c r="D40" s="26">
        <f t="shared" si="10"/>
        <v>0</v>
      </c>
      <c r="E40" s="44"/>
      <c r="F40" s="59"/>
      <c r="G40" s="26">
        <f t="shared" si="11"/>
        <v>0</v>
      </c>
      <c r="H40" s="49"/>
      <c r="I40" s="26">
        <f t="shared" si="12"/>
        <v>0</v>
      </c>
      <c r="J40" s="49"/>
      <c r="K40" s="26">
        <f t="shared" si="13"/>
        <v>0</v>
      </c>
      <c r="L40" s="49"/>
      <c r="M40" s="27">
        <f t="shared" si="14"/>
        <v>0</v>
      </c>
      <c r="N40" s="12"/>
    </row>
    <row r="41" spans="1:14" x14ac:dyDescent="0.2">
      <c r="A41" s="43"/>
      <c r="B41" s="53"/>
      <c r="C41" s="47"/>
      <c r="D41" s="26">
        <f t="shared" si="10"/>
        <v>0</v>
      </c>
      <c r="E41" s="44"/>
      <c r="F41" s="59"/>
      <c r="G41" s="26">
        <f t="shared" si="11"/>
        <v>0</v>
      </c>
      <c r="H41" s="49"/>
      <c r="I41" s="26">
        <f t="shared" si="12"/>
        <v>0</v>
      </c>
      <c r="J41" s="49"/>
      <c r="K41" s="26">
        <f t="shared" si="13"/>
        <v>0</v>
      </c>
      <c r="L41" s="49"/>
      <c r="M41" s="27">
        <f t="shared" si="14"/>
        <v>0</v>
      </c>
      <c r="N41" s="12"/>
    </row>
    <row r="42" spans="1:14" x14ac:dyDescent="0.2">
      <c r="A42" s="43"/>
      <c r="B42" s="53"/>
      <c r="C42" s="47"/>
      <c r="D42" s="26">
        <f t="shared" si="10"/>
        <v>0</v>
      </c>
      <c r="E42" s="44"/>
      <c r="F42" s="59"/>
      <c r="G42" s="26">
        <f t="shared" si="11"/>
        <v>0</v>
      </c>
      <c r="H42" s="49"/>
      <c r="I42" s="26">
        <f t="shared" si="12"/>
        <v>0</v>
      </c>
      <c r="J42" s="49"/>
      <c r="K42" s="26">
        <f t="shared" si="13"/>
        <v>0</v>
      </c>
      <c r="L42" s="49"/>
      <c r="M42" s="27">
        <f t="shared" si="14"/>
        <v>0</v>
      </c>
      <c r="N42" s="12"/>
    </row>
    <row r="43" spans="1:14" x14ac:dyDescent="0.2">
      <c r="A43" s="43"/>
      <c r="B43" s="53"/>
      <c r="C43" s="47"/>
      <c r="D43" s="26">
        <f t="shared" si="10"/>
        <v>0</v>
      </c>
      <c r="E43" s="44"/>
      <c r="F43" s="59"/>
      <c r="G43" s="26">
        <f t="shared" si="11"/>
        <v>0</v>
      </c>
      <c r="H43" s="49"/>
      <c r="I43" s="26">
        <f t="shared" si="12"/>
        <v>0</v>
      </c>
      <c r="J43" s="49"/>
      <c r="K43" s="26">
        <f t="shared" si="13"/>
        <v>0</v>
      </c>
      <c r="L43" s="49"/>
      <c r="M43" s="27">
        <f t="shared" si="14"/>
        <v>0</v>
      </c>
      <c r="N43" s="12"/>
    </row>
    <row r="44" spans="1:14" x14ac:dyDescent="0.2">
      <c r="A44" s="43"/>
      <c r="B44" s="53"/>
      <c r="C44" s="47"/>
      <c r="D44" s="26">
        <f t="shared" si="10"/>
        <v>0</v>
      </c>
      <c r="E44" s="44"/>
      <c r="F44" s="59"/>
      <c r="G44" s="26">
        <f t="shared" si="11"/>
        <v>0</v>
      </c>
      <c r="H44" s="49"/>
      <c r="I44" s="26">
        <f t="shared" si="12"/>
        <v>0</v>
      </c>
      <c r="J44" s="49"/>
      <c r="K44" s="26">
        <f t="shared" si="13"/>
        <v>0</v>
      </c>
      <c r="L44" s="49"/>
      <c r="M44" s="27">
        <f t="shared" si="14"/>
        <v>0</v>
      </c>
      <c r="N44" s="12"/>
    </row>
    <row r="45" spans="1:14" x14ac:dyDescent="0.2">
      <c r="A45" s="45"/>
      <c r="B45" s="54"/>
      <c r="C45" s="48"/>
      <c r="D45" s="26">
        <f t="shared" si="10"/>
        <v>0</v>
      </c>
      <c r="E45" s="46"/>
      <c r="F45" s="60"/>
      <c r="G45" s="26">
        <f t="shared" si="11"/>
        <v>0</v>
      </c>
      <c r="H45" s="49"/>
      <c r="I45" s="26">
        <f t="shared" si="12"/>
        <v>0</v>
      </c>
      <c r="J45" s="50"/>
      <c r="K45" s="26">
        <f t="shared" si="13"/>
        <v>0</v>
      </c>
      <c r="L45" s="50"/>
      <c r="M45" s="27">
        <f t="shared" si="14"/>
        <v>0</v>
      </c>
      <c r="N45" s="12"/>
    </row>
    <row r="46" spans="1:14" x14ac:dyDescent="0.2">
      <c r="A46" s="30"/>
      <c r="B46" s="32"/>
      <c r="C46" s="33"/>
      <c r="D46" s="33"/>
      <c r="E46" s="31"/>
      <c r="F46" s="61"/>
      <c r="G46" s="33"/>
      <c r="H46" s="33"/>
      <c r="I46" s="33"/>
      <c r="J46" s="33"/>
      <c r="K46" s="33"/>
      <c r="L46" s="33"/>
      <c r="M46" s="33"/>
      <c r="N46" s="12"/>
    </row>
    <row r="47" spans="1:14" x14ac:dyDescent="0.2">
      <c r="A47" s="13" t="s">
        <v>3</v>
      </c>
      <c r="B47" s="15"/>
      <c r="C47" s="75"/>
      <c r="D47" s="75"/>
      <c r="E47" s="14"/>
      <c r="F47" s="57"/>
      <c r="G47" s="75"/>
      <c r="H47" s="75"/>
      <c r="I47" s="75"/>
      <c r="J47" s="75"/>
      <c r="K47" s="75"/>
      <c r="L47" s="75"/>
      <c r="M47" s="34"/>
      <c r="N47" s="12"/>
    </row>
    <row r="48" spans="1:14" x14ac:dyDescent="0.2">
      <c r="A48" s="18" t="s">
        <v>1</v>
      </c>
      <c r="B48" s="15" t="s">
        <v>4</v>
      </c>
      <c r="C48" s="75" t="s">
        <v>16</v>
      </c>
      <c r="D48" s="75" t="s">
        <v>5</v>
      </c>
      <c r="E48" s="81" t="s">
        <v>6</v>
      </c>
      <c r="F48" s="81"/>
      <c r="G48" s="75" t="s">
        <v>5</v>
      </c>
      <c r="H48" s="75" t="s">
        <v>15</v>
      </c>
      <c r="I48" s="75" t="s">
        <v>5</v>
      </c>
      <c r="J48" s="75" t="s">
        <v>7</v>
      </c>
      <c r="K48" s="75" t="s">
        <v>5</v>
      </c>
      <c r="L48" s="75" t="s">
        <v>8</v>
      </c>
      <c r="M48" s="17" t="s">
        <v>5</v>
      </c>
      <c r="N48" s="12"/>
    </row>
    <row r="49" spans="1:14" x14ac:dyDescent="0.2">
      <c r="A49" s="19"/>
      <c r="B49" s="21"/>
      <c r="C49" s="23" t="s">
        <v>10</v>
      </c>
      <c r="D49" s="22">
        <f>LARGE(D50:D57,1)+LARGE(D50:D57,2)+LARGE(D50:D57,3)</f>
        <v>0</v>
      </c>
      <c r="E49" s="20" t="s">
        <v>9</v>
      </c>
      <c r="F49" s="58" t="s">
        <v>10</v>
      </c>
      <c r="G49" s="22">
        <f>LARGE(G50:G57,1)+LARGE(G50:G57,2)+LARGE(G50:G57,3)</f>
        <v>0</v>
      </c>
      <c r="H49" s="76" t="s">
        <v>0</v>
      </c>
      <c r="I49" s="22">
        <f>LARGE(I50:I57,1)+LARGE(I50:I57,2)+LARGE(I50:I57,3)</f>
        <v>0</v>
      </c>
      <c r="J49" s="23" t="s">
        <v>0</v>
      </c>
      <c r="K49" s="22">
        <f>LARGE(K50:K57,1)+LARGE(K50:K57,2)+LARGE(K50:K57,3)</f>
        <v>0</v>
      </c>
      <c r="L49" s="23" t="s">
        <v>0</v>
      </c>
      <c r="M49" s="24">
        <f>LARGE(M50:M57,1)+LARGE(M50:M57,2)+LARGE(M50:M57,3)</f>
        <v>0</v>
      </c>
      <c r="N49" s="25"/>
    </row>
    <row r="50" spans="1:14" x14ac:dyDescent="0.2">
      <c r="A50" s="43"/>
      <c r="B50" s="53"/>
      <c r="C50" s="47"/>
      <c r="D50" s="26">
        <f>IF(AND(C50&gt;0,C50&lt;11.5),INT(58.015*POWER(ABS(C50-11.5),1.81)),0)</f>
        <v>0</v>
      </c>
      <c r="E50" s="44"/>
      <c r="F50" s="59"/>
      <c r="G50" s="26">
        <f>IF(AND((60*E50+F50)&gt;0,(60*E50+F50)&lt;231),INT(0.160027*POWER(ABS(60*E50+F50-231),1.836)),0)</f>
        <v>0</v>
      </c>
      <c r="H50" s="49"/>
      <c r="I50" s="26">
        <f>IF(H50&gt;75,INT(0.8465*POWER(ABS(H50-75),1.42)),0)</f>
        <v>0</v>
      </c>
      <c r="J50" s="49"/>
      <c r="K50" s="26">
        <f>IF(J50&gt;220,INT(0.14354*POWER(ABS(J50-220),1.4)),0)</f>
        <v>0</v>
      </c>
      <c r="L50" s="49"/>
      <c r="M50" s="27">
        <f>IF(L50/100&gt;1.5,INT(51.39*POWER(ABS(L50/100-1.5),1.05)),0)</f>
        <v>0</v>
      </c>
      <c r="N50" s="12"/>
    </row>
    <row r="51" spans="1:14" x14ac:dyDescent="0.2">
      <c r="A51" s="43"/>
      <c r="B51" s="53"/>
      <c r="C51" s="47"/>
      <c r="D51" s="26">
        <f t="shared" ref="D51:D57" si="15">IF(AND(C51&gt;0,C51&lt;11.5),INT(58.015*POWER(ABS(C51-11.5),1.81)),0)</f>
        <v>0</v>
      </c>
      <c r="E51" s="44"/>
      <c r="F51" s="59"/>
      <c r="G51" s="26">
        <f t="shared" ref="G51:G57" si="16">IF(AND((60*E51+F51)&gt;0,(60*E51+F51)&lt;231),INT(0.160027*POWER(ABS(60*E51+F51-231),1.836)),0)</f>
        <v>0</v>
      </c>
      <c r="H51" s="49"/>
      <c r="I51" s="26">
        <f t="shared" ref="I51:I57" si="17">IF(H51&gt;75,INT(0.8465*POWER(ABS(H51-75),1.42)),0)</f>
        <v>0</v>
      </c>
      <c r="J51" s="49"/>
      <c r="K51" s="26">
        <f t="shared" ref="K51:K57" si="18">IF(J51&gt;220,INT(0.14354*POWER(ABS(J51-220),1.4)),0)</f>
        <v>0</v>
      </c>
      <c r="L51" s="49"/>
      <c r="M51" s="27">
        <f t="shared" ref="M51:M57" si="19">IF(L51/100&gt;1.5,INT(51.39*POWER(ABS(L51/100-1.5),1.05)),0)</f>
        <v>0</v>
      </c>
      <c r="N51" s="12"/>
    </row>
    <row r="52" spans="1:14" x14ac:dyDescent="0.2">
      <c r="A52" s="43"/>
      <c r="B52" s="53"/>
      <c r="C52" s="47"/>
      <c r="D52" s="26">
        <f t="shared" si="15"/>
        <v>0</v>
      </c>
      <c r="E52" s="44"/>
      <c r="F52" s="59"/>
      <c r="G52" s="26">
        <f t="shared" si="16"/>
        <v>0</v>
      </c>
      <c r="H52" s="49"/>
      <c r="I52" s="26">
        <f t="shared" si="17"/>
        <v>0</v>
      </c>
      <c r="J52" s="49"/>
      <c r="K52" s="26">
        <f t="shared" si="18"/>
        <v>0</v>
      </c>
      <c r="L52" s="49"/>
      <c r="M52" s="27">
        <f t="shared" si="19"/>
        <v>0</v>
      </c>
      <c r="N52" s="12"/>
    </row>
    <row r="53" spans="1:14" x14ac:dyDescent="0.2">
      <c r="A53" s="43"/>
      <c r="B53" s="53"/>
      <c r="C53" s="47"/>
      <c r="D53" s="26">
        <f t="shared" si="15"/>
        <v>0</v>
      </c>
      <c r="E53" s="44"/>
      <c r="F53" s="59"/>
      <c r="G53" s="26">
        <f t="shared" si="16"/>
        <v>0</v>
      </c>
      <c r="H53" s="49"/>
      <c r="I53" s="26">
        <f t="shared" si="17"/>
        <v>0</v>
      </c>
      <c r="J53" s="49"/>
      <c r="K53" s="26">
        <f t="shared" si="18"/>
        <v>0</v>
      </c>
      <c r="L53" s="49"/>
      <c r="M53" s="27">
        <f t="shared" si="19"/>
        <v>0</v>
      </c>
      <c r="N53" s="12"/>
    </row>
    <row r="54" spans="1:14" x14ac:dyDescent="0.2">
      <c r="A54" s="43"/>
      <c r="B54" s="53"/>
      <c r="C54" s="47"/>
      <c r="D54" s="26">
        <f t="shared" si="15"/>
        <v>0</v>
      </c>
      <c r="E54" s="44"/>
      <c r="F54" s="59"/>
      <c r="G54" s="26">
        <f t="shared" si="16"/>
        <v>0</v>
      </c>
      <c r="H54" s="49"/>
      <c r="I54" s="26">
        <f t="shared" si="17"/>
        <v>0</v>
      </c>
      <c r="J54" s="49"/>
      <c r="K54" s="26">
        <f t="shared" si="18"/>
        <v>0</v>
      </c>
      <c r="L54" s="49"/>
      <c r="M54" s="27">
        <f t="shared" si="19"/>
        <v>0</v>
      </c>
      <c r="N54" s="12"/>
    </row>
    <row r="55" spans="1:14" x14ac:dyDescent="0.2">
      <c r="A55" s="43"/>
      <c r="B55" s="53"/>
      <c r="C55" s="47"/>
      <c r="D55" s="26">
        <f t="shared" si="15"/>
        <v>0</v>
      </c>
      <c r="E55" s="44"/>
      <c r="F55" s="59"/>
      <c r="G55" s="26">
        <f t="shared" si="16"/>
        <v>0</v>
      </c>
      <c r="H55" s="49"/>
      <c r="I55" s="26">
        <f t="shared" si="17"/>
        <v>0</v>
      </c>
      <c r="J55" s="49"/>
      <c r="K55" s="26">
        <f t="shared" si="18"/>
        <v>0</v>
      </c>
      <c r="L55" s="49"/>
      <c r="M55" s="27">
        <f t="shared" si="19"/>
        <v>0</v>
      </c>
      <c r="N55" s="12"/>
    </row>
    <row r="56" spans="1:14" x14ac:dyDescent="0.2">
      <c r="A56" s="43"/>
      <c r="B56" s="53"/>
      <c r="C56" s="47"/>
      <c r="D56" s="26">
        <f t="shared" si="15"/>
        <v>0</v>
      </c>
      <c r="E56" s="44"/>
      <c r="F56" s="59"/>
      <c r="G56" s="26">
        <f t="shared" si="16"/>
        <v>0</v>
      </c>
      <c r="H56" s="49"/>
      <c r="I56" s="26">
        <f t="shared" si="17"/>
        <v>0</v>
      </c>
      <c r="J56" s="49"/>
      <c r="K56" s="26">
        <f t="shared" si="18"/>
        <v>0</v>
      </c>
      <c r="L56" s="49"/>
      <c r="M56" s="27">
        <f t="shared" si="19"/>
        <v>0</v>
      </c>
      <c r="N56" s="12"/>
    </row>
    <row r="57" spans="1:14" x14ac:dyDescent="0.2">
      <c r="A57" s="45"/>
      <c r="B57" s="54"/>
      <c r="C57" s="48"/>
      <c r="D57" s="26">
        <f t="shared" si="15"/>
        <v>0</v>
      </c>
      <c r="E57" s="46"/>
      <c r="F57" s="60"/>
      <c r="G57" s="26">
        <f t="shared" si="16"/>
        <v>0</v>
      </c>
      <c r="H57" s="50"/>
      <c r="I57" s="28">
        <f t="shared" si="17"/>
        <v>0</v>
      </c>
      <c r="J57" s="50"/>
      <c r="K57" s="28">
        <f t="shared" si="18"/>
        <v>0</v>
      </c>
      <c r="L57" s="50"/>
      <c r="M57" s="29">
        <f t="shared" si="19"/>
        <v>0</v>
      </c>
      <c r="N57" s="12"/>
    </row>
    <row r="58" spans="1:14" x14ac:dyDescent="0.2">
      <c r="A58" s="30"/>
      <c r="B58" s="32"/>
      <c r="C58" s="33"/>
      <c r="D58" s="33"/>
      <c r="E58" s="31"/>
      <c r="F58" s="61"/>
      <c r="G58" s="33"/>
      <c r="H58" s="75"/>
      <c r="I58" s="75"/>
      <c r="J58" s="75"/>
      <c r="K58" s="75"/>
      <c r="L58" s="75"/>
      <c r="M58" s="75"/>
      <c r="N58" s="12"/>
    </row>
    <row r="59" spans="1:14" x14ac:dyDescent="0.2">
      <c r="A59" s="13" t="s">
        <v>19</v>
      </c>
      <c r="B59" s="15"/>
      <c r="C59" s="75"/>
      <c r="D59" s="75"/>
      <c r="E59" s="81" t="s">
        <v>12</v>
      </c>
      <c r="F59" s="81"/>
      <c r="G59" s="34" t="s">
        <v>5</v>
      </c>
      <c r="H59" s="75"/>
      <c r="I59" s="75"/>
      <c r="J59" s="35"/>
      <c r="K59" s="77" t="s">
        <v>17</v>
      </c>
      <c r="L59" s="72"/>
      <c r="M59" s="75"/>
      <c r="N59" s="36">
        <f>D37+G37+I37+K37+M37</f>
        <v>0</v>
      </c>
    </row>
    <row r="60" spans="1:14" x14ac:dyDescent="0.2">
      <c r="A60" s="18"/>
      <c r="B60" s="15"/>
      <c r="C60" s="75"/>
      <c r="D60" s="75"/>
      <c r="E60" s="37" t="s">
        <v>9</v>
      </c>
      <c r="F60" s="62" t="s">
        <v>10</v>
      </c>
      <c r="G60" s="17"/>
      <c r="H60" s="75"/>
      <c r="I60" s="75"/>
      <c r="J60" s="35"/>
      <c r="K60" s="78" t="s">
        <v>18</v>
      </c>
      <c r="L60" s="72"/>
      <c r="M60" s="75"/>
      <c r="N60" s="36">
        <f>D49+G49+I49+K49+M49</f>
        <v>0</v>
      </c>
    </row>
    <row r="61" spans="1:14" ht="13.5" thickBot="1" x14ac:dyDescent="0.25">
      <c r="A61" s="38"/>
      <c r="B61" s="55"/>
      <c r="C61" s="40"/>
      <c r="D61" s="40"/>
      <c r="E61" s="51"/>
      <c r="F61" s="63"/>
      <c r="G61" s="39">
        <f>IF(AND((60*E61+F61)&gt;0,(60*E61+F61)&lt;242),INT(1.620772896*POWER(ABS(60*E61+F61-242.76),1.81)),0)</f>
        <v>0</v>
      </c>
      <c r="H61" s="40"/>
      <c r="I61" s="40"/>
      <c r="J61" s="41"/>
      <c r="K61" s="74" t="s">
        <v>14</v>
      </c>
      <c r="L61" s="73"/>
      <c r="M61" s="40"/>
      <c r="N61" s="42">
        <f>N59+N60+G61</f>
        <v>0</v>
      </c>
    </row>
    <row r="64" spans="1:14" ht="13.5" thickBot="1" x14ac:dyDescent="0.25"/>
    <row r="65" spans="1:14" ht="18" x14ac:dyDescent="0.25">
      <c r="A65" s="52" t="s">
        <v>11</v>
      </c>
      <c r="B65" s="80"/>
      <c r="C65" s="80"/>
      <c r="D65" s="80"/>
      <c r="E65" s="80"/>
      <c r="F65" s="80"/>
      <c r="G65" s="80"/>
      <c r="H65" s="80"/>
      <c r="I65" s="80"/>
      <c r="J65" s="6"/>
      <c r="K65" s="6"/>
      <c r="L65" s="6"/>
      <c r="M65" s="6"/>
      <c r="N65" s="7"/>
    </row>
    <row r="66" spans="1:14" x14ac:dyDescent="0.2">
      <c r="A66" s="8"/>
      <c r="B66" s="10"/>
      <c r="C66" s="11"/>
      <c r="D66" s="11"/>
      <c r="E66" s="9"/>
      <c r="F66" s="56"/>
      <c r="G66" s="11"/>
      <c r="H66" s="11"/>
      <c r="I66" s="11"/>
      <c r="J66" s="11"/>
      <c r="K66" s="11"/>
      <c r="L66" s="11"/>
      <c r="M66" s="11"/>
      <c r="N66" s="12"/>
    </row>
    <row r="67" spans="1:14" x14ac:dyDescent="0.2">
      <c r="A67" s="13" t="s">
        <v>2</v>
      </c>
      <c r="B67" s="15"/>
      <c r="C67" s="75"/>
      <c r="D67" s="75"/>
      <c r="E67" s="14"/>
      <c r="F67" s="57"/>
      <c r="G67" s="75"/>
      <c r="H67" s="75"/>
      <c r="I67" s="75"/>
      <c r="J67" s="75"/>
      <c r="K67" s="75"/>
      <c r="L67" s="75"/>
      <c r="M67" s="34"/>
      <c r="N67" s="12"/>
    </row>
    <row r="68" spans="1:14" x14ac:dyDescent="0.2">
      <c r="A68" s="18" t="s">
        <v>1</v>
      </c>
      <c r="B68" s="15" t="s">
        <v>4</v>
      </c>
      <c r="C68" s="75" t="s">
        <v>16</v>
      </c>
      <c r="D68" s="75" t="s">
        <v>5</v>
      </c>
      <c r="E68" s="81" t="s">
        <v>6</v>
      </c>
      <c r="F68" s="81"/>
      <c r="G68" s="75" t="s">
        <v>5</v>
      </c>
      <c r="H68" s="75" t="s">
        <v>15</v>
      </c>
      <c r="I68" s="75" t="s">
        <v>5</v>
      </c>
      <c r="J68" s="75" t="s">
        <v>7</v>
      </c>
      <c r="K68" s="75" t="s">
        <v>5</v>
      </c>
      <c r="L68" s="75" t="s">
        <v>8</v>
      </c>
      <c r="M68" s="17" t="s">
        <v>5</v>
      </c>
      <c r="N68" s="12"/>
    </row>
    <row r="69" spans="1:14" x14ac:dyDescent="0.2">
      <c r="A69" s="19"/>
      <c r="B69" s="21"/>
      <c r="C69" s="23" t="s">
        <v>10</v>
      </c>
      <c r="D69" s="22">
        <f>LARGE(D70:D77,1)+LARGE(D70:D77,2)+LARGE(D70:D77,3)</f>
        <v>0</v>
      </c>
      <c r="E69" s="20" t="s">
        <v>9</v>
      </c>
      <c r="F69" s="58" t="s">
        <v>10</v>
      </c>
      <c r="G69" s="22">
        <f>LARGE(G70:G77,1)+LARGE(G70:G77,2)+LARGE(G70:G77,3)</f>
        <v>0</v>
      </c>
      <c r="H69" s="76" t="s">
        <v>0</v>
      </c>
      <c r="I69" s="22">
        <f>LARGE(I70:I77,1)+LARGE(I70:I77,2)+LARGE(I70:I77,3)</f>
        <v>0</v>
      </c>
      <c r="J69" s="23" t="s">
        <v>0</v>
      </c>
      <c r="K69" s="22">
        <f>LARGE(K70:K77,1)+LARGE(K70:K77,2)+LARGE(K70:K77,3)</f>
        <v>0</v>
      </c>
      <c r="L69" s="23" t="s">
        <v>0</v>
      </c>
      <c r="M69" s="24">
        <f>LARGE(M70:M77,1)+LARGE(M70:M77,2)+LARGE(M70:M77,3)</f>
        <v>0</v>
      </c>
      <c r="N69" s="25"/>
    </row>
    <row r="70" spans="1:14" x14ac:dyDescent="0.2">
      <c r="A70" s="43"/>
      <c r="B70" s="53"/>
      <c r="C70" s="47"/>
      <c r="D70" s="26">
        <f>IF(AND(C70&gt;0,C70&lt;13),INT(46.0849*POWER(ABS(13-C70),1.81)),0)</f>
        <v>0</v>
      </c>
      <c r="E70" s="44"/>
      <c r="F70" s="59"/>
      <c r="G70" s="26">
        <f>IF(AND((60*E70+F70)&gt;0,(60*E70+F70)&lt;254),INT(0.11193*POWER(ABS(60*E70+F70-254),1.88)),0)</f>
        <v>0</v>
      </c>
      <c r="H70" s="49"/>
      <c r="I70" s="26">
        <f>IF(H70&gt;75,INT(1.84523*POWER(ABS(H70-75),1.348)),0)</f>
        <v>0</v>
      </c>
      <c r="J70" s="49"/>
      <c r="K70" s="26">
        <f>IF(J70&gt;210,INT(0.188807*POWER(ABS(J70-210),1.41)),0)</f>
        <v>0</v>
      </c>
      <c r="L70" s="49"/>
      <c r="M70" s="27">
        <f>IF(L70/100&gt;1.5,INT(56.0211*POWER(ABS(L70/100-1.5),1.05)),0)</f>
        <v>0</v>
      </c>
      <c r="N70" s="12"/>
    </row>
    <row r="71" spans="1:14" x14ac:dyDescent="0.2">
      <c r="A71" s="43"/>
      <c r="B71" s="53"/>
      <c r="C71" s="47"/>
      <c r="D71" s="26">
        <f t="shared" ref="D71:D77" si="20">IF(AND(C71&gt;0,C71&lt;13),INT(46.0849*POWER(ABS(13-C71),1.81)),0)</f>
        <v>0</v>
      </c>
      <c r="E71" s="44"/>
      <c r="F71" s="59"/>
      <c r="G71" s="26">
        <f t="shared" ref="G71:G77" si="21">IF(AND((60*E71+F71)&gt;0,(60*E71+F71)&lt;254),INT(0.11193*POWER(ABS(60*E71+F71-254),1.88)),0)</f>
        <v>0</v>
      </c>
      <c r="H71" s="49"/>
      <c r="I71" s="26">
        <f t="shared" ref="I71:I77" si="22">IF(H71&gt;75,INT(1.84523*POWER(ABS(H71-75),1.348)),0)</f>
        <v>0</v>
      </c>
      <c r="J71" s="49"/>
      <c r="K71" s="26">
        <f t="shared" ref="K71:K77" si="23">IF(J71&gt;210,INT(0.188807*POWER(ABS(J71-210),1.41)),0)</f>
        <v>0</v>
      </c>
      <c r="L71" s="49"/>
      <c r="M71" s="27">
        <f t="shared" ref="M71:M77" si="24">IF(L71/100&gt;1.5,INT(56.0211*POWER(ABS(L71/100-1.5),1.05)),0)</f>
        <v>0</v>
      </c>
      <c r="N71" s="12"/>
    </row>
    <row r="72" spans="1:14" x14ac:dyDescent="0.2">
      <c r="A72" s="43"/>
      <c r="B72" s="53"/>
      <c r="C72" s="47"/>
      <c r="D72" s="26">
        <f t="shared" si="20"/>
        <v>0</v>
      </c>
      <c r="E72" s="44"/>
      <c r="F72" s="59"/>
      <c r="G72" s="26">
        <f t="shared" si="21"/>
        <v>0</v>
      </c>
      <c r="H72" s="49"/>
      <c r="I72" s="26">
        <f t="shared" si="22"/>
        <v>0</v>
      </c>
      <c r="J72" s="49"/>
      <c r="K72" s="26">
        <f t="shared" si="23"/>
        <v>0</v>
      </c>
      <c r="L72" s="49"/>
      <c r="M72" s="27">
        <f t="shared" si="24"/>
        <v>0</v>
      </c>
      <c r="N72" s="12"/>
    </row>
    <row r="73" spans="1:14" x14ac:dyDescent="0.2">
      <c r="A73" s="43"/>
      <c r="B73" s="53"/>
      <c r="C73" s="47"/>
      <c r="D73" s="26">
        <f t="shared" si="20"/>
        <v>0</v>
      </c>
      <c r="E73" s="44"/>
      <c r="F73" s="59"/>
      <c r="G73" s="26">
        <f t="shared" si="21"/>
        <v>0</v>
      </c>
      <c r="H73" s="49"/>
      <c r="I73" s="26">
        <f t="shared" si="22"/>
        <v>0</v>
      </c>
      <c r="J73" s="49"/>
      <c r="K73" s="26">
        <f t="shared" si="23"/>
        <v>0</v>
      </c>
      <c r="L73" s="49"/>
      <c r="M73" s="27">
        <f t="shared" si="24"/>
        <v>0</v>
      </c>
      <c r="N73" s="12"/>
    </row>
    <row r="74" spans="1:14" x14ac:dyDescent="0.2">
      <c r="A74" s="43"/>
      <c r="B74" s="53"/>
      <c r="C74" s="47"/>
      <c r="D74" s="26">
        <f t="shared" si="20"/>
        <v>0</v>
      </c>
      <c r="E74" s="44"/>
      <c r="F74" s="59"/>
      <c r="G74" s="26">
        <f t="shared" si="21"/>
        <v>0</v>
      </c>
      <c r="H74" s="49"/>
      <c r="I74" s="26">
        <f t="shared" si="22"/>
        <v>0</v>
      </c>
      <c r="J74" s="49"/>
      <c r="K74" s="26">
        <f t="shared" si="23"/>
        <v>0</v>
      </c>
      <c r="L74" s="49"/>
      <c r="M74" s="27">
        <f t="shared" si="24"/>
        <v>0</v>
      </c>
      <c r="N74" s="12"/>
    </row>
    <row r="75" spans="1:14" x14ac:dyDescent="0.2">
      <c r="A75" s="43"/>
      <c r="B75" s="53"/>
      <c r="C75" s="47"/>
      <c r="D75" s="26">
        <f t="shared" si="20"/>
        <v>0</v>
      </c>
      <c r="E75" s="44"/>
      <c r="F75" s="59"/>
      <c r="G75" s="26">
        <f t="shared" si="21"/>
        <v>0</v>
      </c>
      <c r="H75" s="49"/>
      <c r="I75" s="26">
        <f t="shared" si="22"/>
        <v>0</v>
      </c>
      <c r="J75" s="49"/>
      <c r="K75" s="26">
        <f t="shared" si="23"/>
        <v>0</v>
      </c>
      <c r="L75" s="49"/>
      <c r="M75" s="27">
        <f t="shared" si="24"/>
        <v>0</v>
      </c>
      <c r="N75" s="12"/>
    </row>
    <row r="76" spans="1:14" x14ac:dyDescent="0.2">
      <c r="A76" s="43"/>
      <c r="B76" s="53"/>
      <c r="C76" s="47"/>
      <c r="D76" s="26">
        <f t="shared" si="20"/>
        <v>0</v>
      </c>
      <c r="E76" s="44"/>
      <c r="F76" s="59"/>
      <c r="G76" s="26">
        <f t="shared" si="21"/>
        <v>0</v>
      </c>
      <c r="H76" s="49"/>
      <c r="I76" s="26">
        <f t="shared" si="22"/>
        <v>0</v>
      </c>
      <c r="J76" s="49"/>
      <c r="K76" s="26">
        <f t="shared" si="23"/>
        <v>0</v>
      </c>
      <c r="L76" s="49"/>
      <c r="M76" s="27">
        <f t="shared" si="24"/>
        <v>0</v>
      </c>
      <c r="N76" s="12"/>
    </row>
    <row r="77" spans="1:14" x14ac:dyDescent="0.2">
      <c r="A77" s="45"/>
      <c r="B77" s="54"/>
      <c r="C77" s="48"/>
      <c r="D77" s="26">
        <f t="shared" si="20"/>
        <v>0</v>
      </c>
      <c r="E77" s="46"/>
      <c r="F77" s="60"/>
      <c r="G77" s="26">
        <f t="shared" si="21"/>
        <v>0</v>
      </c>
      <c r="H77" s="49"/>
      <c r="I77" s="26">
        <f t="shared" si="22"/>
        <v>0</v>
      </c>
      <c r="J77" s="50"/>
      <c r="K77" s="26">
        <f t="shared" si="23"/>
        <v>0</v>
      </c>
      <c r="L77" s="50"/>
      <c r="M77" s="27">
        <f t="shared" si="24"/>
        <v>0</v>
      </c>
      <c r="N77" s="12"/>
    </row>
    <row r="78" spans="1:14" x14ac:dyDescent="0.2">
      <c r="A78" s="30"/>
      <c r="B78" s="32"/>
      <c r="C78" s="33"/>
      <c r="D78" s="33"/>
      <c r="E78" s="31"/>
      <c r="F78" s="61"/>
      <c r="G78" s="33"/>
      <c r="H78" s="33"/>
      <c r="I78" s="33"/>
      <c r="J78" s="33"/>
      <c r="K78" s="33"/>
      <c r="L78" s="33"/>
      <c r="M78" s="33"/>
      <c r="N78" s="12"/>
    </row>
    <row r="79" spans="1:14" x14ac:dyDescent="0.2">
      <c r="A79" s="13" t="s">
        <v>3</v>
      </c>
      <c r="B79" s="15"/>
      <c r="C79" s="75"/>
      <c r="D79" s="75"/>
      <c r="E79" s="14"/>
      <c r="F79" s="57"/>
      <c r="G79" s="75"/>
      <c r="H79" s="75"/>
      <c r="I79" s="75"/>
      <c r="J79" s="75"/>
      <c r="K79" s="75"/>
      <c r="L79" s="75"/>
      <c r="M79" s="34"/>
      <c r="N79" s="12"/>
    </row>
    <row r="80" spans="1:14" x14ac:dyDescent="0.2">
      <c r="A80" s="18" t="s">
        <v>1</v>
      </c>
      <c r="B80" s="15" t="s">
        <v>4</v>
      </c>
      <c r="C80" s="75" t="s">
        <v>16</v>
      </c>
      <c r="D80" s="75" t="s">
        <v>5</v>
      </c>
      <c r="E80" s="81" t="s">
        <v>6</v>
      </c>
      <c r="F80" s="81"/>
      <c r="G80" s="75" t="s">
        <v>5</v>
      </c>
      <c r="H80" s="75" t="s">
        <v>15</v>
      </c>
      <c r="I80" s="75" t="s">
        <v>5</v>
      </c>
      <c r="J80" s="75" t="s">
        <v>7</v>
      </c>
      <c r="K80" s="75" t="s">
        <v>5</v>
      </c>
      <c r="L80" s="75" t="s">
        <v>8</v>
      </c>
      <c r="M80" s="17" t="s">
        <v>5</v>
      </c>
      <c r="N80" s="12"/>
    </row>
    <row r="81" spans="1:14" x14ac:dyDescent="0.2">
      <c r="A81" s="19"/>
      <c r="B81" s="21"/>
      <c r="C81" s="23" t="s">
        <v>10</v>
      </c>
      <c r="D81" s="22">
        <f>LARGE(D82:D89,1)+LARGE(D82:D89,2)+LARGE(D82:D89,3)</f>
        <v>0</v>
      </c>
      <c r="E81" s="20" t="s">
        <v>9</v>
      </c>
      <c r="F81" s="58" t="s">
        <v>10</v>
      </c>
      <c r="G81" s="22">
        <f>LARGE(G82:G89,1)+LARGE(G82:G89,2)+LARGE(G82:G89,3)</f>
        <v>0</v>
      </c>
      <c r="H81" s="76" t="s">
        <v>0</v>
      </c>
      <c r="I81" s="22">
        <f>LARGE(I82:I89,1)+LARGE(I82:I89,2)+LARGE(I82:I89,3)</f>
        <v>0</v>
      </c>
      <c r="J81" s="23" t="s">
        <v>0</v>
      </c>
      <c r="K81" s="22">
        <f>LARGE(K82:K89,1)+LARGE(K82:K89,2)+LARGE(K82:K89,3)</f>
        <v>0</v>
      </c>
      <c r="L81" s="23" t="s">
        <v>0</v>
      </c>
      <c r="M81" s="24">
        <f>LARGE(M82:M89,1)+LARGE(M82:M89,2)+LARGE(M82:M89,3)</f>
        <v>0</v>
      </c>
      <c r="N81" s="25"/>
    </row>
    <row r="82" spans="1:14" x14ac:dyDescent="0.2">
      <c r="A82" s="43"/>
      <c r="B82" s="53"/>
      <c r="C82" s="47"/>
      <c r="D82" s="26">
        <f>IF(AND(C82&gt;0,C82&lt;11.5),INT(58.015*POWER(ABS(C82-11.5),1.81)),0)</f>
        <v>0</v>
      </c>
      <c r="E82" s="44"/>
      <c r="F82" s="59"/>
      <c r="G82" s="26">
        <f>IF(AND((60*E82+F82)&gt;0,(60*E82+F82)&lt;231),INT(0.160027*POWER(ABS(60*E82+F82-231),1.836)),0)</f>
        <v>0</v>
      </c>
      <c r="H82" s="49"/>
      <c r="I82" s="26">
        <f>IF(H82&gt;75,INT(0.8465*POWER(ABS(H82-75),1.42)),0)</f>
        <v>0</v>
      </c>
      <c r="J82" s="49"/>
      <c r="K82" s="26">
        <f>IF(J82&gt;220,INT(0.14354*POWER(ABS(J82-220),1.4)),0)</f>
        <v>0</v>
      </c>
      <c r="L82" s="49"/>
      <c r="M82" s="27">
        <f>IF(L82/100&gt;1.5,INT(51.39*POWER(ABS(L82/100-1.5),1.05)),0)</f>
        <v>0</v>
      </c>
      <c r="N82" s="12"/>
    </row>
    <row r="83" spans="1:14" x14ac:dyDescent="0.2">
      <c r="A83" s="43"/>
      <c r="B83" s="53"/>
      <c r="C83" s="47"/>
      <c r="D83" s="26">
        <f t="shared" ref="D83:D89" si="25">IF(AND(C83&gt;0,C83&lt;11.5),INT(58.015*POWER(ABS(C83-11.5),1.81)),0)</f>
        <v>0</v>
      </c>
      <c r="E83" s="44"/>
      <c r="F83" s="59"/>
      <c r="G83" s="26">
        <f t="shared" ref="G83:G89" si="26">IF(AND((60*E83+F83)&gt;0,(60*E83+F83)&lt;231),INT(0.160027*POWER(ABS(60*E83+F83-231),1.836)),0)</f>
        <v>0</v>
      </c>
      <c r="H83" s="49"/>
      <c r="I83" s="26">
        <f t="shared" ref="I83:I89" si="27">IF(H83&gt;75,INT(0.8465*POWER(ABS(H83-75),1.42)),0)</f>
        <v>0</v>
      </c>
      <c r="J83" s="49"/>
      <c r="K83" s="26">
        <f t="shared" ref="K83:K89" si="28">IF(J83&gt;220,INT(0.14354*POWER(ABS(J83-220),1.4)),0)</f>
        <v>0</v>
      </c>
      <c r="L83" s="49"/>
      <c r="M83" s="27">
        <f t="shared" ref="M83:M89" si="29">IF(L83/100&gt;1.5,INT(51.39*POWER(ABS(L83/100-1.5),1.05)),0)</f>
        <v>0</v>
      </c>
      <c r="N83" s="12"/>
    </row>
    <row r="84" spans="1:14" x14ac:dyDescent="0.2">
      <c r="A84" s="43"/>
      <c r="B84" s="53"/>
      <c r="C84" s="47"/>
      <c r="D84" s="26">
        <f t="shared" si="25"/>
        <v>0</v>
      </c>
      <c r="E84" s="44"/>
      <c r="F84" s="59"/>
      <c r="G84" s="26">
        <f t="shared" si="26"/>
        <v>0</v>
      </c>
      <c r="H84" s="49"/>
      <c r="I84" s="26">
        <f t="shared" si="27"/>
        <v>0</v>
      </c>
      <c r="J84" s="49"/>
      <c r="K84" s="26">
        <f t="shared" si="28"/>
        <v>0</v>
      </c>
      <c r="L84" s="49"/>
      <c r="M84" s="27">
        <f t="shared" si="29"/>
        <v>0</v>
      </c>
      <c r="N84" s="12"/>
    </row>
    <row r="85" spans="1:14" x14ac:dyDescent="0.2">
      <c r="A85" s="43"/>
      <c r="B85" s="53"/>
      <c r="C85" s="47"/>
      <c r="D85" s="26">
        <f t="shared" si="25"/>
        <v>0</v>
      </c>
      <c r="E85" s="44"/>
      <c r="F85" s="59"/>
      <c r="G85" s="26">
        <f t="shared" si="26"/>
        <v>0</v>
      </c>
      <c r="H85" s="49"/>
      <c r="I85" s="26">
        <f t="shared" si="27"/>
        <v>0</v>
      </c>
      <c r="J85" s="49"/>
      <c r="K85" s="26">
        <f t="shared" si="28"/>
        <v>0</v>
      </c>
      <c r="L85" s="49"/>
      <c r="M85" s="27">
        <f t="shared" si="29"/>
        <v>0</v>
      </c>
      <c r="N85" s="12"/>
    </row>
    <row r="86" spans="1:14" x14ac:dyDescent="0.2">
      <c r="A86" s="43"/>
      <c r="B86" s="53"/>
      <c r="C86" s="47"/>
      <c r="D86" s="26">
        <f t="shared" si="25"/>
        <v>0</v>
      </c>
      <c r="E86" s="44"/>
      <c r="F86" s="59"/>
      <c r="G86" s="26">
        <f t="shared" si="26"/>
        <v>0</v>
      </c>
      <c r="H86" s="49"/>
      <c r="I86" s="26">
        <f t="shared" si="27"/>
        <v>0</v>
      </c>
      <c r="J86" s="49"/>
      <c r="K86" s="26">
        <f t="shared" si="28"/>
        <v>0</v>
      </c>
      <c r="L86" s="49"/>
      <c r="M86" s="27">
        <f t="shared" si="29"/>
        <v>0</v>
      </c>
      <c r="N86" s="12"/>
    </row>
    <row r="87" spans="1:14" x14ac:dyDescent="0.2">
      <c r="A87" s="43"/>
      <c r="B87" s="53"/>
      <c r="C87" s="47"/>
      <c r="D87" s="26">
        <f t="shared" si="25"/>
        <v>0</v>
      </c>
      <c r="E87" s="44"/>
      <c r="F87" s="59"/>
      <c r="G87" s="26">
        <f t="shared" si="26"/>
        <v>0</v>
      </c>
      <c r="H87" s="49"/>
      <c r="I87" s="26">
        <f t="shared" si="27"/>
        <v>0</v>
      </c>
      <c r="J87" s="49"/>
      <c r="K87" s="26">
        <f t="shared" si="28"/>
        <v>0</v>
      </c>
      <c r="L87" s="49"/>
      <c r="M87" s="27">
        <f t="shared" si="29"/>
        <v>0</v>
      </c>
      <c r="N87" s="12"/>
    </row>
    <row r="88" spans="1:14" x14ac:dyDescent="0.2">
      <c r="A88" s="43"/>
      <c r="B88" s="53"/>
      <c r="C88" s="47"/>
      <c r="D88" s="26">
        <f t="shared" si="25"/>
        <v>0</v>
      </c>
      <c r="E88" s="44"/>
      <c r="F88" s="59"/>
      <c r="G88" s="26">
        <f t="shared" si="26"/>
        <v>0</v>
      </c>
      <c r="H88" s="49"/>
      <c r="I88" s="26">
        <f t="shared" si="27"/>
        <v>0</v>
      </c>
      <c r="J88" s="49"/>
      <c r="K88" s="26">
        <f t="shared" si="28"/>
        <v>0</v>
      </c>
      <c r="L88" s="49"/>
      <c r="M88" s="27">
        <f t="shared" si="29"/>
        <v>0</v>
      </c>
      <c r="N88" s="12"/>
    </row>
    <row r="89" spans="1:14" x14ac:dyDescent="0.2">
      <c r="A89" s="45"/>
      <c r="B89" s="54"/>
      <c r="C89" s="48"/>
      <c r="D89" s="26">
        <f t="shared" si="25"/>
        <v>0</v>
      </c>
      <c r="E89" s="46"/>
      <c r="F89" s="60"/>
      <c r="G89" s="26">
        <f t="shared" si="26"/>
        <v>0</v>
      </c>
      <c r="H89" s="50"/>
      <c r="I89" s="28">
        <f t="shared" si="27"/>
        <v>0</v>
      </c>
      <c r="J89" s="50"/>
      <c r="K89" s="28">
        <f t="shared" si="28"/>
        <v>0</v>
      </c>
      <c r="L89" s="50"/>
      <c r="M89" s="29">
        <f t="shared" si="29"/>
        <v>0</v>
      </c>
      <c r="N89" s="12"/>
    </row>
    <row r="90" spans="1:14" x14ac:dyDescent="0.2">
      <c r="A90" s="30"/>
      <c r="B90" s="32"/>
      <c r="C90" s="33"/>
      <c r="D90" s="33"/>
      <c r="E90" s="31"/>
      <c r="F90" s="61"/>
      <c r="G90" s="33"/>
      <c r="H90" s="75"/>
      <c r="I90" s="75"/>
      <c r="J90" s="75"/>
      <c r="K90" s="75"/>
      <c r="L90" s="75"/>
      <c r="M90" s="75"/>
      <c r="N90" s="12"/>
    </row>
    <row r="91" spans="1:14" x14ac:dyDescent="0.2">
      <c r="A91" s="13" t="s">
        <v>19</v>
      </c>
      <c r="B91" s="15"/>
      <c r="C91" s="75"/>
      <c r="D91" s="75"/>
      <c r="E91" s="81" t="s">
        <v>12</v>
      </c>
      <c r="F91" s="81"/>
      <c r="G91" s="34" t="s">
        <v>5</v>
      </c>
      <c r="H91" s="75"/>
      <c r="I91" s="75"/>
      <c r="J91" s="35"/>
      <c r="K91" s="77" t="s">
        <v>17</v>
      </c>
      <c r="L91" s="72"/>
      <c r="M91" s="75"/>
      <c r="N91" s="36">
        <f>D69+G69+I69+K69+M69</f>
        <v>0</v>
      </c>
    </row>
    <row r="92" spans="1:14" x14ac:dyDescent="0.2">
      <c r="A92" s="18"/>
      <c r="B92" s="15"/>
      <c r="C92" s="75"/>
      <c r="D92" s="75"/>
      <c r="E92" s="37" t="s">
        <v>9</v>
      </c>
      <c r="F92" s="62" t="s">
        <v>10</v>
      </c>
      <c r="G92" s="17"/>
      <c r="H92" s="75"/>
      <c r="I92" s="75"/>
      <c r="J92" s="35"/>
      <c r="K92" s="78" t="s">
        <v>18</v>
      </c>
      <c r="L92" s="72"/>
      <c r="M92" s="75"/>
      <c r="N92" s="36">
        <f>D81+G81+I81+K81+M81</f>
        <v>0</v>
      </c>
    </row>
    <row r="93" spans="1:14" ht="13.5" thickBot="1" x14ac:dyDescent="0.25">
      <c r="A93" s="38"/>
      <c r="B93" s="55"/>
      <c r="C93" s="40"/>
      <c r="D93" s="40"/>
      <c r="E93" s="51"/>
      <c r="F93" s="63"/>
      <c r="G93" s="39">
        <f>IF(AND((60*E93+F93)&gt;0,(60*E93+F93)&lt;242),INT(1.620772896*POWER(ABS(60*E93+F93-242.76),1.81)),0)</f>
        <v>0</v>
      </c>
      <c r="H93" s="40"/>
      <c r="I93" s="40"/>
      <c r="J93" s="41"/>
      <c r="K93" s="74" t="s">
        <v>14</v>
      </c>
      <c r="L93" s="73"/>
      <c r="M93" s="40"/>
      <c r="N93" s="42">
        <f>N91+N92+G93</f>
        <v>0</v>
      </c>
    </row>
    <row r="96" spans="1:14" ht="13.5" thickBot="1" x14ac:dyDescent="0.25"/>
    <row r="97" spans="1:14" ht="18" x14ac:dyDescent="0.25">
      <c r="A97" s="52" t="s">
        <v>11</v>
      </c>
      <c r="B97" s="80"/>
      <c r="C97" s="80"/>
      <c r="D97" s="80"/>
      <c r="E97" s="80"/>
      <c r="F97" s="80"/>
      <c r="G97" s="80"/>
      <c r="H97" s="80"/>
      <c r="I97" s="80"/>
      <c r="J97" s="6"/>
      <c r="K97" s="6"/>
      <c r="L97" s="6"/>
      <c r="M97" s="6"/>
      <c r="N97" s="7"/>
    </row>
    <row r="98" spans="1:14" x14ac:dyDescent="0.2">
      <c r="A98" s="8"/>
      <c r="B98" s="10"/>
      <c r="C98" s="11"/>
      <c r="D98" s="11"/>
      <c r="E98" s="9"/>
      <c r="F98" s="56"/>
      <c r="G98" s="11"/>
      <c r="H98" s="11"/>
      <c r="I98" s="11"/>
      <c r="J98" s="11"/>
      <c r="K98" s="11"/>
      <c r="L98" s="11"/>
      <c r="M98" s="11"/>
      <c r="N98" s="12"/>
    </row>
    <row r="99" spans="1:14" x14ac:dyDescent="0.2">
      <c r="A99" s="13" t="s">
        <v>2</v>
      </c>
      <c r="B99" s="15"/>
      <c r="C99" s="75"/>
      <c r="D99" s="75"/>
      <c r="E99" s="14"/>
      <c r="F99" s="57"/>
      <c r="G99" s="75"/>
      <c r="H99" s="75"/>
      <c r="I99" s="75"/>
      <c r="J99" s="75"/>
      <c r="K99" s="75"/>
      <c r="L99" s="75"/>
      <c r="M99" s="34"/>
      <c r="N99" s="12"/>
    </row>
    <row r="100" spans="1:14" x14ac:dyDescent="0.2">
      <c r="A100" s="18" t="s">
        <v>1</v>
      </c>
      <c r="B100" s="15" t="s">
        <v>4</v>
      </c>
      <c r="C100" s="75" t="s">
        <v>16</v>
      </c>
      <c r="D100" s="75" t="s">
        <v>5</v>
      </c>
      <c r="E100" s="81" t="s">
        <v>6</v>
      </c>
      <c r="F100" s="81"/>
      <c r="G100" s="75" t="s">
        <v>5</v>
      </c>
      <c r="H100" s="75" t="s">
        <v>15</v>
      </c>
      <c r="I100" s="75" t="s">
        <v>5</v>
      </c>
      <c r="J100" s="75" t="s">
        <v>7</v>
      </c>
      <c r="K100" s="75" t="s">
        <v>5</v>
      </c>
      <c r="L100" s="75" t="s">
        <v>8</v>
      </c>
      <c r="M100" s="17" t="s">
        <v>5</v>
      </c>
      <c r="N100" s="12"/>
    </row>
    <row r="101" spans="1:14" x14ac:dyDescent="0.2">
      <c r="A101" s="19"/>
      <c r="B101" s="21"/>
      <c r="C101" s="23" t="s">
        <v>10</v>
      </c>
      <c r="D101" s="22">
        <f>LARGE(D102:D109,1)+LARGE(D102:D109,2)+LARGE(D102:D109,3)</f>
        <v>0</v>
      </c>
      <c r="E101" s="20" t="s">
        <v>9</v>
      </c>
      <c r="F101" s="58" t="s">
        <v>10</v>
      </c>
      <c r="G101" s="22">
        <f>LARGE(G102:G109,1)+LARGE(G102:G109,2)+LARGE(G102:G109,3)</f>
        <v>0</v>
      </c>
      <c r="H101" s="76" t="s">
        <v>0</v>
      </c>
      <c r="I101" s="22">
        <f>LARGE(I102:I109,1)+LARGE(I102:I109,2)+LARGE(I102:I109,3)</f>
        <v>0</v>
      </c>
      <c r="J101" s="23" t="s">
        <v>0</v>
      </c>
      <c r="K101" s="22">
        <f>LARGE(K102:K109,1)+LARGE(K102:K109,2)+LARGE(K102:K109,3)</f>
        <v>0</v>
      </c>
      <c r="L101" s="23" t="s">
        <v>0</v>
      </c>
      <c r="M101" s="24">
        <f>LARGE(M102:M109,1)+LARGE(M102:M109,2)+LARGE(M102:M109,3)</f>
        <v>0</v>
      </c>
      <c r="N101" s="25"/>
    </row>
    <row r="102" spans="1:14" x14ac:dyDescent="0.2">
      <c r="A102" s="43"/>
      <c r="B102" s="53"/>
      <c r="C102" s="47"/>
      <c r="D102" s="26">
        <f>IF(AND(C102&gt;0,C102&lt;13),INT(46.0849*POWER(ABS(13-C102),1.81)),0)</f>
        <v>0</v>
      </c>
      <c r="E102" s="44"/>
      <c r="F102" s="59"/>
      <c r="G102" s="26">
        <f>IF(AND((60*E102+F102)&gt;0,(60*E102+F102)&lt;254),INT(0.11193*POWER(ABS(60*E102+F102-254),1.88)),0)</f>
        <v>0</v>
      </c>
      <c r="H102" s="49"/>
      <c r="I102" s="26">
        <f>IF(H102&gt;75,INT(1.84523*POWER(ABS(H102-75),1.348)),0)</f>
        <v>0</v>
      </c>
      <c r="J102" s="49"/>
      <c r="K102" s="26">
        <f>IF(J102&gt;210,INT(0.188807*POWER(ABS(J102-210),1.41)),0)</f>
        <v>0</v>
      </c>
      <c r="L102" s="49"/>
      <c r="M102" s="27">
        <f>IF(L102/100&gt;1.5,INT(56.0211*POWER(ABS(L102/100-1.5),1.05)),0)</f>
        <v>0</v>
      </c>
      <c r="N102" s="12"/>
    </row>
    <row r="103" spans="1:14" x14ac:dyDescent="0.2">
      <c r="A103" s="43"/>
      <c r="B103" s="53"/>
      <c r="C103" s="47"/>
      <c r="D103" s="26">
        <f t="shared" ref="D103:D109" si="30">IF(AND(C103&gt;0,C103&lt;13),INT(46.0849*POWER(ABS(13-C103),1.81)),0)</f>
        <v>0</v>
      </c>
      <c r="E103" s="44"/>
      <c r="F103" s="59"/>
      <c r="G103" s="26">
        <f t="shared" ref="G103:G109" si="31">IF(AND((60*E103+F103)&gt;0,(60*E103+F103)&lt;254),INT(0.11193*POWER(ABS(60*E103+F103-254),1.88)),0)</f>
        <v>0</v>
      </c>
      <c r="H103" s="49"/>
      <c r="I103" s="26">
        <f t="shared" ref="I103:I109" si="32">IF(H103&gt;75,INT(1.84523*POWER(ABS(H103-75),1.348)),0)</f>
        <v>0</v>
      </c>
      <c r="J103" s="49"/>
      <c r="K103" s="26">
        <f t="shared" ref="K103:K109" si="33">IF(J103&gt;210,INT(0.188807*POWER(ABS(J103-210),1.41)),0)</f>
        <v>0</v>
      </c>
      <c r="L103" s="49"/>
      <c r="M103" s="27">
        <f t="shared" ref="M103:M109" si="34">IF(L103/100&gt;1.5,INT(56.0211*POWER(ABS(L103/100-1.5),1.05)),0)</f>
        <v>0</v>
      </c>
      <c r="N103" s="12"/>
    </row>
    <row r="104" spans="1:14" x14ac:dyDescent="0.2">
      <c r="A104" s="43"/>
      <c r="B104" s="53"/>
      <c r="C104" s="47"/>
      <c r="D104" s="26">
        <f t="shared" si="30"/>
        <v>0</v>
      </c>
      <c r="E104" s="44"/>
      <c r="F104" s="59"/>
      <c r="G104" s="26">
        <f t="shared" si="31"/>
        <v>0</v>
      </c>
      <c r="H104" s="49"/>
      <c r="I104" s="26">
        <f t="shared" si="32"/>
        <v>0</v>
      </c>
      <c r="J104" s="49"/>
      <c r="K104" s="26">
        <f t="shared" si="33"/>
        <v>0</v>
      </c>
      <c r="L104" s="49"/>
      <c r="M104" s="27">
        <f t="shared" si="34"/>
        <v>0</v>
      </c>
      <c r="N104" s="12"/>
    </row>
    <row r="105" spans="1:14" x14ac:dyDescent="0.2">
      <c r="A105" s="43"/>
      <c r="B105" s="53"/>
      <c r="C105" s="47"/>
      <c r="D105" s="26">
        <f t="shared" si="30"/>
        <v>0</v>
      </c>
      <c r="E105" s="44"/>
      <c r="F105" s="59"/>
      <c r="G105" s="26">
        <f t="shared" si="31"/>
        <v>0</v>
      </c>
      <c r="H105" s="49"/>
      <c r="I105" s="26">
        <f t="shared" si="32"/>
        <v>0</v>
      </c>
      <c r="J105" s="49"/>
      <c r="K105" s="26">
        <f t="shared" si="33"/>
        <v>0</v>
      </c>
      <c r="L105" s="49"/>
      <c r="M105" s="27">
        <f t="shared" si="34"/>
        <v>0</v>
      </c>
      <c r="N105" s="12"/>
    </row>
    <row r="106" spans="1:14" x14ac:dyDescent="0.2">
      <c r="A106" s="43"/>
      <c r="B106" s="53"/>
      <c r="C106" s="47"/>
      <c r="D106" s="26">
        <f t="shared" si="30"/>
        <v>0</v>
      </c>
      <c r="E106" s="44"/>
      <c r="F106" s="59"/>
      <c r="G106" s="26">
        <f t="shared" si="31"/>
        <v>0</v>
      </c>
      <c r="H106" s="49"/>
      <c r="I106" s="26">
        <f t="shared" si="32"/>
        <v>0</v>
      </c>
      <c r="J106" s="49"/>
      <c r="K106" s="26">
        <f t="shared" si="33"/>
        <v>0</v>
      </c>
      <c r="L106" s="49"/>
      <c r="M106" s="27">
        <f t="shared" si="34"/>
        <v>0</v>
      </c>
      <c r="N106" s="12"/>
    </row>
    <row r="107" spans="1:14" x14ac:dyDescent="0.2">
      <c r="A107" s="43"/>
      <c r="B107" s="53"/>
      <c r="C107" s="47"/>
      <c r="D107" s="26">
        <f t="shared" si="30"/>
        <v>0</v>
      </c>
      <c r="E107" s="44"/>
      <c r="F107" s="59"/>
      <c r="G107" s="26">
        <f t="shared" si="31"/>
        <v>0</v>
      </c>
      <c r="H107" s="49"/>
      <c r="I107" s="26">
        <f t="shared" si="32"/>
        <v>0</v>
      </c>
      <c r="J107" s="49"/>
      <c r="K107" s="26">
        <f t="shared" si="33"/>
        <v>0</v>
      </c>
      <c r="L107" s="49"/>
      <c r="M107" s="27">
        <f t="shared" si="34"/>
        <v>0</v>
      </c>
      <c r="N107" s="12"/>
    </row>
    <row r="108" spans="1:14" x14ac:dyDescent="0.2">
      <c r="A108" s="43"/>
      <c r="B108" s="53"/>
      <c r="C108" s="47"/>
      <c r="D108" s="26">
        <f t="shared" si="30"/>
        <v>0</v>
      </c>
      <c r="E108" s="44"/>
      <c r="F108" s="59"/>
      <c r="G108" s="26">
        <f t="shared" si="31"/>
        <v>0</v>
      </c>
      <c r="H108" s="49"/>
      <c r="I108" s="26">
        <f t="shared" si="32"/>
        <v>0</v>
      </c>
      <c r="J108" s="49"/>
      <c r="K108" s="26">
        <f t="shared" si="33"/>
        <v>0</v>
      </c>
      <c r="L108" s="49"/>
      <c r="M108" s="27">
        <f t="shared" si="34"/>
        <v>0</v>
      </c>
      <c r="N108" s="12"/>
    </row>
    <row r="109" spans="1:14" x14ac:dyDescent="0.2">
      <c r="A109" s="45"/>
      <c r="B109" s="54"/>
      <c r="C109" s="48"/>
      <c r="D109" s="26">
        <f t="shared" si="30"/>
        <v>0</v>
      </c>
      <c r="E109" s="46"/>
      <c r="F109" s="60"/>
      <c r="G109" s="26">
        <f t="shared" si="31"/>
        <v>0</v>
      </c>
      <c r="H109" s="49"/>
      <c r="I109" s="26">
        <f t="shared" si="32"/>
        <v>0</v>
      </c>
      <c r="J109" s="50"/>
      <c r="K109" s="26">
        <f t="shared" si="33"/>
        <v>0</v>
      </c>
      <c r="L109" s="50"/>
      <c r="M109" s="27">
        <f t="shared" si="34"/>
        <v>0</v>
      </c>
      <c r="N109" s="12"/>
    </row>
    <row r="110" spans="1:14" x14ac:dyDescent="0.2">
      <c r="A110" s="30"/>
      <c r="B110" s="32"/>
      <c r="C110" s="33"/>
      <c r="D110" s="33"/>
      <c r="E110" s="31"/>
      <c r="F110" s="61"/>
      <c r="G110" s="33"/>
      <c r="H110" s="33"/>
      <c r="I110" s="33"/>
      <c r="J110" s="33"/>
      <c r="K110" s="33"/>
      <c r="L110" s="33"/>
      <c r="M110" s="33"/>
      <c r="N110" s="12"/>
    </row>
    <row r="111" spans="1:14" x14ac:dyDescent="0.2">
      <c r="A111" s="13" t="s">
        <v>3</v>
      </c>
      <c r="B111" s="15"/>
      <c r="C111" s="75"/>
      <c r="D111" s="75"/>
      <c r="E111" s="14"/>
      <c r="F111" s="57"/>
      <c r="G111" s="75"/>
      <c r="H111" s="75"/>
      <c r="I111" s="75"/>
      <c r="J111" s="75"/>
      <c r="K111" s="75"/>
      <c r="L111" s="75"/>
      <c r="M111" s="34"/>
      <c r="N111" s="12"/>
    </row>
    <row r="112" spans="1:14" x14ac:dyDescent="0.2">
      <c r="A112" s="18" t="s">
        <v>1</v>
      </c>
      <c r="B112" s="15" t="s">
        <v>4</v>
      </c>
      <c r="C112" s="75" t="s">
        <v>16</v>
      </c>
      <c r="D112" s="75" t="s">
        <v>5</v>
      </c>
      <c r="E112" s="81" t="s">
        <v>6</v>
      </c>
      <c r="F112" s="81"/>
      <c r="G112" s="75" t="s">
        <v>5</v>
      </c>
      <c r="H112" s="75" t="s">
        <v>15</v>
      </c>
      <c r="I112" s="75" t="s">
        <v>5</v>
      </c>
      <c r="J112" s="75" t="s">
        <v>7</v>
      </c>
      <c r="K112" s="75" t="s">
        <v>5</v>
      </c>
      <c r="L112" s="75" t="s">
        <v>8</v>
      </c>
      <c r="M112" s="17" t="s">
        <v>5</v>
      </c>
      <c r="N112" s="12"/>
    </row>
    <row r="113" spans="1:14" x14ac:dyDescent="0.2">
      <c r="A113" s="19"/>
      <c r="B113" s="21"/>
      <c r="C113" s="23" t="s">
        <v>10</v>
      </c>
      <c r="D113" s="22">
        <f>LARGE(D114:D121,1)+LARGE(D114:D121,2)+LARGE(D114:D121,3)</f>
        <v>0</v>
      </c>
      <c r="E113" s="20" t="s">
        <v>9</v>
      </c>
      <c r="F113" s="58" t="s">
        <v>10</v>
      </c>
      <c r="G113" s="22">
        <f>LARGE(G114:G121,1)+LARGE(G114:G121,2)+LARGE(G114:G121,3)</f>
        <v>0</v>
      </c>
      <c r="H113" s="76" t="s">
        <v>0</v>
      </c>
      <c r="I113" s="22">
        <f>LARGE(I114:I121,1)+LARGE(I114:I121,2)+LARGE(I114:I121,3)</f>
        <v>0</v>
      </c>
      <c r="J113" s="23" t="s">
        <v>0</v>
      </c>
      <c r="K113" s="22">
        <f>LARGE(K114:K121,1)+LARGE(K114:K121,2)+LARGE(K114:K121,3)</f>
        <v>0</v>
      </c>
      <c r="L113" s="23" t="s">
        <v>0</v>
      </c>
      <c r="M113" s="24">
        <f>LARGE(M114:M121,1)+LARGE(M114:M121,2)+LARGE(M114:M121,3)</f>
        <v>0</v>
      </c>
      <c r="N113" s="25"/>
    </row>
    <row r="114" spans="1:14" x14ac:dyDescent="0.2">
      <c r="A114" s="43"/>
      <c r="B114" s="53"/>
      <c r="C114" s="47"/>
      <c r="D114" s="26">
        <f>IF(AND(C114&gt;0,C114&lt;11.5),INT(58.015*POWER(ABS(C114-11.5),1.81)),0)</f>
        <v>0</v>
      </c>
      <c r="E114" s="44"/>
      <c r="F114" s="59"/>
      <c r="G114" s="26">
        <f>IF(AND((60*E114+F114)&gt;0,(60*E114+F114)&lt;231),INT(0.160027*POWER(ABS(60*E114+F114-231),1.836)),0)</f>
        <v>0</v>
      </c>
      <c r="H114" s="49"/>
      <c r="I114" s="26">
        <f>IF(H114&gt;75,INT(0.8465*POWER(ABS(H114-75),1.42)),0)</f>
        <v>0</v>
      </c>
      <c r="J114" s="49"/>
      <c r="K114" s="26">
        <f>IF(J114&gt;220,INT(0.14354*POWER(ABS(J114-220),1.4)),0)</f>
        <v>0</v>
      </c>
      <c r="L114" s="49"/>
      <c r="M114" s="27">
        <f>IF(L114/100&gt;1.5,INT(51.39*POWER(ABS(L114/100-1.5),1.05)),0)</f>
        <v>0</v>
      </c>
      <c r="N114" s="12"/>
    </row>
    <row r="115" spans="1:14" x14ac:dyDescent="0.2">
      <c r="A115" s="43"/>
      <c r="B115" s="53"/>
      <c r="C115" s="47"/>
      <c r="D115" s="26">
        <f t="shared" ref="D115:D121" si="35">IF(AND(C115&gt;0,C115&lt;11.5),INT(58.015*POWER(ABS(C115-11.5),1.81)),0)</f>
        <v>0</v>
      </c>
      <c r="E115" s="44"/>
      <c r="F115" s="59"/>
      <c r="G115" s="26">
        <f t="shared" ref="G115:G121" si="36">IF(AND((60*E115+F115)&gt;0,(60*E115+F115)&lt;231),INT(0.160027*POWER(ABS(60*E115+F115-231),1.836)),0)</f>
        <v>0</v>
      </c>
      <c r="H115" s="49"/>
      <c r="I115" s="26">
        <f t="shared" ref="I115:I121" si="37">IF(H115&gt;75,INT(0.8465*POWER(ABS(H115-75),1.42)),0)</f>
        <v>0</v>
      </c>
      <c r="J115" s="49"/>
      <c r="K115" s="26">
        <f t="shared" ref="K115:K121" si="38">IF(J115&gt;220,INT(0.14354*POWER(ABS(J115-220),1.4)),0)</f>
        <v>0</v>
      </c>
      <c r="L115" s="49"/>
      <c r="M115" s="27">
        <f t="shared" ref="M115:M121" si="39">IF(L115/100&gt;1.5,INT(51.39*POWER(ABS(L115/100-1.5),1.05)),0)</f>
        <v>0</v>
      </c>
      <c r="N115" s="12"/>
    </row>
    <row r="116" spans="1:14" x14ac:dyDescent="0.2">
      <c r="A116" s="43"/>
      <c r="B116" s="53"/>
      <c r="C116" s="47"/>
      <c r="D116" s="26">
        <f t="shared" si="35"/>
        <v>0</v>
      </c>
      <c r="E116" s="44"/>
      <c r="F116" s="59"/>
      <c r="G116" s="26">
        <f t="shared" si="36"/>
        <v>0</v>
      </c>
      <c r="H116" s="49"/>
      <c r="I116" s="26">
        <f t="shared" si="37"/>
        <v>0</v>
      </c>
      <c r="J116" s="49"/>
      <c r="K116" s="26">
        <f t="shared" si="38"/>
        <v>0</v>
      </c>
      <c r="L116" s="49"/>
      <c r="M116" s="27">
        <f t="shared" si="39"/>
        <v>0</v>
      </c>
      <c r="N116" s="12"/>
    </row>
    <row r="117" spans="1:14" x14ac:dyDescent="0.2">
      <c r="A117" s="43"/>
      <c r="B117" s="53"/>
      <c r="C117" s="47"/>
      <c r="D117" s="26">
        <f t="shared" si="35"/>
        <v>0</v>
      </c>
      <c r="E117" s="44"/>
      <c r="F117" s="59"/>
      <c r="G117" s="26">
        <f t="shared" si="36"/>
        <v>0</v>
      </c>
      <c r="H117" s="49"/>
      <c r="I117" s="26">
        <f t="shared" si="37"/>
        <v>0</v>
      </c>
      <c r="J117" s="49"/>
      <c r="K117" s="26">
        <f t="shared" si="38"/>
        <v>0</v>
      </c>
      <c r="L117" s="49"/>
      <c r="M117" s="27">
        <f t="shared" si="39"/>
        <v>0</v>
      </c>
      <c r="N117" s="12"/>
    </row>
    <row r="118" spans="1:14" x14ac:dyDescent="0.2">
      <c r="A118" s="43"/>
      <c r="B118" s="53"/>
      <c r="C118" s="47"/>
      <c r="D118" s="26">
        <f t="shared" si="35"/>
        <v>0</v>
      </c>
      <c r="E118" s="44"/>
      <c r="F118" s="59"/>
      <c r="G118" s="26">
        <f t="shared" si="36"/>
        <v>0</v>
      </c>
      <c r="H118" s="49"/>
      <c r="I118" s="26">
        <f t="shared" si="37"/>
        <v>0</v>
      </c>
      <c r="J118" s="49"/>
      <c r="K118" s="26">
        <f t="shared" si="38"/>
        <v>0</v>
      </c>
      <c r="L118" s="49"/>
      <c r="M118" s="27">
        <f t="shared" si="39"/>
        <v>0</v>
      </c>
      <c r="N118" s="12"/>
    </row>
    <row r="119" spans="1:14" x14ac:dyDescent="0.2">
      <c r="A119" s="43"/>
      <c r="B119" s="53"/>
      <c r="C119" s="47"/>
      <c r="D119" s="26">
        <f t="shared" si="35"/>
        <v>0</v>
      </c>
      <c r="E119" s="44"/>
      <c r="F119" s="59"/>
      <c r="G119" s="26">
        <f t="shared" si="36"/>
        <v>0</v>
      </c>
      <c r="H119" s="49"/>
      <c r="I119" s="26">
        <f t="shared" si="37"/>
        <v>0</v>
      </c>
      <c r="J119" s="49"/>
      <c r="K119" s="26">
        <f t="shared" si="38"/>
        <v>0</v>
      </c>
      <c r="L119" s="49"/>
      <c r="M119" s="27">
        <f t="shared" si="39"/>
        <v>0</v>
      </c>
      <c r="N119" s="12"/>
    </row>
    <row r="120" spans="1:14" x14ac:dyDescent="0.2">
      <c r="A120" s="43"/>
      <c r="B120" s="53"/>
      <c r="C120" s="47"/>
      <c r="D120" s="26">
        <f t="shared" si="35"/>
        <v>0</v>
      </c>
      <c r="E120" s="44"/>
      <c r="F120" s="59"/>
      <c r="G120" s="26">
        <f t="shared" si="36"/>
        <v>0</v>
      </c>
      <c r="H120" s="49"/>
      <c r="I120" s="26">
        <f t="shared" si="37"/>
        <v>0</v>
      </c>
      <c r="J120" s="49"/>
      <c r="K120" s="26">
        <f t="shared" si="38"/>
        <v>0</v>
      </c>
      <c r="L120" s="49"/>
      <c r="M120" s="27">
        <f t="shared" si="39"/>
        <v>0</v>
      </c>
      <c r="N120" s="12"/>
    </row>
    <row r="121" spans="1:14" x14ac:dyDescent="0.2">
      <c r="A121" s="45"/>
      <c r="B121" s="54"/>
      <c r="C121" s="48"/>
      <c r="D121" s="26">
        <f t="shared" si="35"/>
        <v>0</v>
      </c>
      <c r="E121" s="46"/>
      <c r="F121" s="60"/>
      <c r="G121" s="26">
        <f t="shared" si="36"/>
        <v>0</v>
      </c>
      <c r="H121" s="50"/>
      <c r="I121" s="28">
        <f t="shared" si="37"/>
        <v>0</v>
      </c>
      <c r="J121" s="50"/>
      <c r="K121" s="28">
        <f t="shared" si="38"/>
        <v>0</v>
      </c>
      <c r="L121" s="50"/>
      <c r="M121" s="29">
        <f t="shared" si="39"/>
        <v>0</v>
      </c>
      <c r="N121" s="12"/>
    </row>
    <row r="122" spans="1:14" x14ac:dyDescent="0.2">
      <c r="A122" s="30"/>
      <c r="B122" s="32"/>
      <c r="C122" s="33"/>
      <c r="D122" s="33"/>
      <c r="E122" s="31"/>
      <c r="F122" s="61"/>
      <c r="G122" s="33"/>
      <c r="H122" s="75"/>
      <c r="I122" s="75"/>
      <c r="J122" s="75"/>
      <c r="K122" s="75"/>
      <c r="L122" s="75"/>
      <c r="M122" s="75"/>
      <c r="N122" s="12"/>
    </row>
    <row r="123" spans="1:14" x14ac:dyDescent="0.2">
      <c r="A123" s="13" t="s">
        <v>19</v>
      </c>
      <c r="B123" s="15"/>
      <c r="C123" s="75"/>
      <c r="D123" s="75"/>
      <c r="E123" s="81" t="s">
        <v>12</v>
      </c>
      <c r="F123" s="81"/>
      <c r="G123" s="34" t="s">
        <v>5</v>
      </c>
      <c r="H123" s="75"/>
      <c r="I123" s="75"/>
      <c r="J123" s="35"/>
      <c r="K123" s="77" t="s">
        <v>17</v>
      </c>
      <c r="L123" s="72"/>
      <c r="M123" s="75"/>
      <c r="N123" s="36">
        <f>D101+G101+I101+K101+M101</f>
        <v>0</v>
      </c>
    </row>
    <row r="124" spans="1:14" x14ac:dyDescent="0.2">
      <c r="A124" s="18"/>
      <c r="B124" s="15"/>
      <c r="C124" s="75"/>
      <c r="D124" s="75"/>
      <c r="E124" s="37" t="s">
        <v>9</v>
      </c>
      <c r="F124" s="62" t="s">
        <v>10</v>
      </c>
      <c r="G124" s="17"/>
      <c r="H124" s="75"/>
      <c r="I124" s="75"/>
      <c r="J124" s="35"/>
      <c r="K124" s="78" t="s">
        <v>18</v>
      </c>
      <c r="L124" s="72"/>
      <c r="M124" s="75"/>
      <c r="N124" s="36">
        <f>D113+G113+I113+K113+M113</f>
        <v>0</v>
      </c>
    </row>
    <row r="125" spans="1:14" ht="13.5" thickBot="1" x14ac:dyDescent="0.25">
      <c r="A125" s="38"/>
      <c r="B125" s="55"/>
      <c r="C125" s="40"/>
      <c r="D125" s="40"/>
      <c r="E125" s="51"/>
      <c r="F125" s="63"/>
      <c r="G125" s="39">
        <f>IF(AND((60*E125+F125)&gt;0,(60*E125+F125)&lt;242),INT(1.620772896*POWER(ABS(60*E125+F125-242.76),1.81)),0)</f>
        <v>0</v>
      </c>
      <c r="H125" s="40"/>
      <c r="I125" s="40"/>
      <c r="J125" s="41"/>
      <c r="K125" s="74" t="s">
        <v>14</v>
      </c>
      <c r="L125" s="73"/>
      <c r="M125" s="40"/>
      <c r="N125" s="42">
        <f>N123+N124+G125</f>
        <v>0</v>
      </c>
    </row>
    <row r="128" spans="1:14" ht="13.5" thickBot="1" x14ac:dyDescent="0.25"/>
    <row r="129" spans="1:14" ht="18" x14ac:dyDescent="0.25">
      <c r="A129" s="52" t="s">
        <v>11</v>
      </c>
      <c r="B129" s="80"/>
      <c r="C129" s="80"/>
      <c r="D129" s="80"/>
      <c r="E129" s="80"/>
      <c r="F129" s="80"/>
      <c r="G129" s="80"/>
      <c r="H129" s="80"/>
      <c r="I129" s="80"/>
      <c r="J129" s="6"/>
      <c r="K129" s="6"/>
      <c r="L129" s="6"/>
      <c r="M129" s="6"/>
      <c r="N129" s="7"/>
    </row>
    <row r="130" spans="1:14" x14ac:dyDescent="0.2">
      <c r="A130" s="8"/>
      <c r="B130" s="10"/>
      <c r="C130" s="11"/>
      <c r="D130" s="11"/>
      <c r="E130" s="9"/>
      <c r="F130" s="56"/>
      <c r="G130" s="11"/>
      <c r="H130" s="11"/>
      <c r="I130" s="11"/>
      <c r="J130" s="11"/>
      <c r="K130" s="11"/>
      <c r="L130" s="11"/>
      <c r="M130" s="11"/>
      <c r="N130" s="12"/>
    </row>
    <row r="131" spans="1:14" x14ac:dyDescent="0.2">
      <c r="A131" s="13" t="s">
        <v>2</v>
      </c>
      <c r="B131" s="15"/>
      <c r="C131" s="75"/>
      <c r="D131" s="75"/>
      <c r="E131" s="14"/>
      <c r="F131" s="57"/>
      <c r="G131" s="75"/>
      <c r="H131" s="75"/>
      <c r="I131" s="75"/>
      <c r="J131" s="75"/>
      <c r="K131" s="75"/>
      <c r="L131" s="75"/>
      <c r="M131" s="34"/>
      <c r="N131" s="12"/>
    </row>
    <row r="132" spans="1:14" x14ac:dyDescent="0.2">
      <c r="A132" s="18" t="s">
        <v>1</v>
      </c>
      <c r="B132" s="15" t="s">
        <v>4</v>
      </c>
      <c r="C132" s="75" t="s">
        <v>16</v>
      </c>
      <c r="D132" s="75" t="s">
        <v>5</v>
      </c>
      <c r="E132" s="81" t="s">
        <v>6</v>
      </c>
      <c r="F132" s="81"/>
      <c r="G132" s="75" t="s">
        <v>5</v>
      </c>
      <c r="H132" s="75" t="s">
        <v>15</v>
      </c>
      <c r="I132" s="75" t="s">
        <v>5</v>
      </c>
      <c r="J132" s="75" t="s">
        <v>7</v>
      </c>
      <c r="K132" s="75" t="s">
        <v>5</v>
      </c>
      <c r="L132" s="75" t="s">
        <v>8</v>
      </c>
      <c r="M132" s="17" t="s">
        <v>5</v>
      </c>
      <c r="N132" s="12"/>
    </row>
    <row r="133" spans="1:14" x14ac:dyDescent="0.2">
      <c r="A133" s="19"/>
      <c r="B133" s="21"/>
      <c r="C133" s="23" t="s">
        <v>10</v>
      </c>
      <c r="D133" s="22">
        <f>LARGE(D134:D141,1)+LARGE(D134:D141,2)+LARGE(D134:D141,3)</f>
        <v>0</v>
      </c>
      <c r="E133" s="20" t="s">
        <v>9</v>
      </c>
      <c r="F133" s="58" t="s">
        <v>10</v>
      </c>
      <c r="G133" s="22">
        <f>LARGE(G134:G141,1)+LARGE(G134:G141,2)+LARGE(G134:G141,3)</f>
        <v>0</v>
      </c>
      <c r="H133" s="76" t="s">
        <v>0</v>
      </c>
      <c r="I133" s="22">
        <f>LARGE(I134:I141,1)+LARGE(I134:I141,2)+LARGE(I134:I141,3)</f>
        <v>0</v>
      </c>
      <c r="J133" s="23" t="s">
        <v>0</v>
      </c>
      <c r="K133" s="22">
        <f>LARGE(K134:K141,1)+LARGE(K134:K141,2)+LARGE(K134:K141,3)</f>
        <v>0</v>
      </c>
      <c r="L133" s="23" t="s">
        <v>0</v>
      </c>
      <c r="M133" s="24">
        <f>LARGE(M134:M141,1)+LARGE(M134:M141,2)+LARGE(M134:M141,3)</f>
        <v>0</v>
      </c>
      <c r="N133" s="25"/>
    </row>
    <row r="134" spans="1:14" x14ac:dyDescent="0.2">
      <c r="A134" s="43"/>
      <c r="B134" s="53"/>
      <c r="C134" s="47"/>
      <c r="D134" s="26">
        <f>IF(AND(C134&gt;0,C134&lt;13),INT(46.0849*POWER(ABS(13-C134),1.81)),0)</f>
        <v>0</v>
      </c>
      <c r="E134" s="44"/>
      <c r="F134" s="59"/>
      <c r="G134" s="26">
        <f>IF(AND((60*E134+F134)&gt;0,(60*E134+F134)&lt;254),INT(0.11193*POWER(ABS(60*E134+F134-254),1.88)),0)</f>
        <v>0</v>
      </c>
      <c r="H134" s="49"/>
      <c r="I134" s="26">
        <f>IF(H134&gt;75,INT(1.84523*POWER(ABS(H134-75),1.348)),0)</f>
        <v>0</v>
      </c>
      <c r="J134" s="49"/>
      <c r="K134" s="26">
        <f>IF(J134&gt;210,INT(0.188807*POWER(ABS(J134-210),1.41)),0)</f>
        <v>0</v>
      </c>
      <c r="L134" s="49"/>
      <c r="M134" s="27">
        <f>IF(L134/100&gt;1.5,INT(56.0211*POWER(ABS(L134/100-1.5),1.05)),0)</f>
        <v>0</v>
      </c>
      <c r="N134" s="12"/>
    </row>
    <row r="135" spans="1:14" x14ac:dyDescent="0.2">
      <c r="A135" s="43"/>
      <c r="B135" s="53"/>
      <c r="C135" s="47"/>
      <c r="D135" s="26">
        <f t="shared" ref="D135:D141" si="40">IF(AND(C135&gt;0,C135&lt;13),INT(46.0849*POWER(ABS(13-C135),1.81)),0)</f>
        <v>0</v>
      </c>
      <c r="E135" s="44"/>
      <c r="F135" s="59"/>
      <c r="G135" s="26">
        <f t="shared" ref="G135:G141" si="41">IF(AND((60*E135+F135)&gt;0,(60*E135+F135)&lt;254),INT(0.11193*POWER(ABS(60*E135+F135-254),1.88)),0)</f>
        <v>0</v>
      </c>
      <c r="H135" s="49"/>
      <c r="I135" s="26">
        <f t="shared" ref="I135:I141" si="42">IF(H135&gt;75,INT(1.84523*POWER(ABS(H135-75),1.348)),0)</f>
        <v>0</v>
      </c>
      <c r="J135" s="49"/>
      <c r="K135" s="26">
        <f t="shared" ref="K135:K141" si="43">IF(J135&gt;210,INT(0.188807*POWER(ABS(J135-210),1.41)),0)</f>
        <v>0</v>
      </c>
      <c r="L135" s="49"/>
      <c r="M135" s="27">
        <f t="shared" ref="M135:M141" si="44">IF(L135/100&gt;1.5,INT(56.0211*POWER(ABS(L135/100-1.5),1.05)),0)</f>
        <v>0</v>
      </c>
      <c r="N135" s="12"/>
    </row>
    <row r="136" spans="1:14" x14ac:dyDescent="0.2">
      <c r="A136" s="43"/>
      <c r="B136" s="53"/>
      <c r="C136" s="47"/>
      <c r="D136" s="26">
        <f t="shared" si="40"/>
        <v>0</v>
      </c>
      <c r="E136" s="44"/>
      <c r="F136" s="59"/>
      <c r="G136" s="26">
        <f t="shared" si="41"/>
        <v>0</v>
      </c>
      <c r="H136" s="49"/>
      <c r="I136" s="26">
        <f t="shared" si="42"/>
        <v>0</v>
      </c>
      <c r="J136" s="49"/>
      <c r="K136" s="26">
        <f t="shared" si="43"/>
        <v>0</v>
      </c>
      <c r="L136" s="49"/>
      <c r="M136" s="27">
        <f t="shared" si="44"/>
        <v>0</v>
      </c>
      <c r="N136" s="12"/>
    </row>
    <row r="137" spans="1:14" x14ac:dyDescent="0.2">
      <c r="A137" s="43"/>
      <c r="B137" s="53"/>
      <c r="C137" s="47"/>
      <c r="D137" s="26">
        <f t="shared" si="40"/>
        <v>0</v>
      </c>
      <c r="E137" s="44"/>
      <c r="F137" s="59"/>
      <c r="G137" s="26">
        <f t="shared" si="41"/>
        <v>0</v>
      </c>
      <c r="H137" s="49"/>
      <c r="I137" s="26">
        <f t="shared" si="42"/>
        <v>0</v>
      </c>
      <c r="J137" s="49"/>
      <c r="K137" s="26">
        <f t="shared" si="43"/>
        <v>0</v>
      </c>
      <c r="L137" s="49"/>
      <c r="M137" s="27">
        <f t="shared" si="44"/>
        <v>0</v>
      </c>
      <c r="N137" s="12"/>
    </row>
    <row r="138" spans="1:14" x14ac:dyDescent="0.2">
      <c r="A138" s="43"/>
      <c r="B138" s="53"/>
      <c r="C138" s="47"/>
      <c r="D138" s="26">
        <f t="shared" si="40"/>
        <v>0</v>
      </c>
      <c r="E138" s="44"/>
      <c r="F138" s="59"/>
      <c r="G138" s="26">
        <f t="shared" si="41"/>
        <v>0</v>
      </c>
      <c r="H138" s="49"/>
      <c r="I138" s="26">
        <f t="shared" si="42"/>
        <v>0</v>
      </c>
      <c r="J138" s="49"/>
      <c r="K138" s="26">
        <f t="shared" si="43"/>
        <v>0</v>
      </c>
      <c r="L138" s="49"/>
      <c r="M138" s="27">
        <f t="shared" si="44"/>
        <v>0</v>
      </c>
      <c r="N138" s="12"/>
    </row>
    <row r="139" spans="1:14" x14ac:dyDescent="0.2">
      <c r="A139" s="43"/>
      <c r="B139" s="53"/>
      <c r="C139" s="47"/>
      <c r="D139" s="26">
        <f t="shared" si="40"/>
        <v>0</v>
      </c>
      <c r="E139" s="44"/>
      <c r="F139" s="59"/>
      <c r="G139" s="26">
        <f t="shared" si="41"/>
        <v>0</v>
      </c>
      <c r="H139" s="49"/>
      <c r="I139" s="26">
        <f t="shared" si="42"/>
        <v>0</v>
      </c>
      <c r="J139" s="49"/>
      <c r="K139" s="26">
        <f t="shared" si="43"/>
        <v>0</v>
      </c>
      <c r="L139" s="49"/>
      <c r="M139" s="27">
        <f t="shared" si="44"/>
        <v>0</v>
      </c>
      <c r="N139" s="12"/>
    </row>
    <row r="140" spans="1:14" x14ac:dyDescent="0.2">
      <c r="A140" s="43"/>
      <c r="B140" s="53"/>
      <c r="C140" s="47"/>
      <c r="D140" s="26">
        <f t="shared" si="40"/>
        <v>0</v>
      </c>
      <c r="E140" s="44"/>
      <c r="F140" s="59"/>
      <c r="G140" s="26">
        <f t="shared" si="41"/>
        <v>0</v>
      </c>
      <c r="H140" s="49"/>
      <c r="I140" s="26">
        <f t="shared" si="42"/>
        <v>0</v>
      </c>
      <c r="J140" s="49"/>
      <c r="K140" s="26">
        <f t="shared" si="43"/>
        <v>0</v>
      </c>
      <c r="L140" s="49"/>
      <c r="M140" s="27">
        <f t="shared" si="44"/>
        <v>0</v>
      </c>
      <c r="N140" s="12"/>
    </row>
    <row r="141" spans="1:14" x14ac:dyDescent="0.2">
      <c r="A141" s="45"/>
      <c r="B141" s="54"/>
      <c r="C141" s="48"/>
      <c r="D141" s="26">
        <f t="shared" si="40"/>
        <v>0</v>
      </c>
      <c r="E141" s="46"/>
      <c r="F141" s="60"/>
      <c r="G141" s="26">
        <f t="shared" si="41"/>
        <v>0</v>
      </c>
      <c r="H141" s="49"/>
      <c r="I141" s="26">
        <f t="shared" si="42"/>
        <v>0</v>
      </c>
      <c r="J141" s="50"/>
      <c r="K141" s="26">
        <f t="shared" si="43"/>
        <v>0</v>
      </c>
      <c r="L141" s="50"/>
      <c r="M141" s="27">
        <f t="shared" si="44"/>
        <v>0</v>
      </c>
      <c r="N141" s="12"/>
    </row>
    <row r="142" spans="1:14" x14ac:dyDescent="0.2">
      <c r="A142" s="30"/>
      <c r="B142" s="32"/>
      <c r="C142" s="33"/>
      <c r="D142" s="33"/>
      <c r="E142" s="31"/>
      <c r="F142" s="61"/>
      <c r="G142" s="33"/>
      <c r="H142" s="33"/>
      <c r="I142" s="33"/>
      <c r="J142" s="33"/>
      <c r="K142" s="33"/>
      <c r="L142" s="33"/>
      <c r="M142" s="33"/>
      <c r="N142" s="12"/>
    </row>
    <row r="143" spans="1:14" x14ac:dyDescent="0.2">
      <c r="A143" s="13" t="s">
        <v>3</v>
      </c>
      <c r="B143" s="15"/>
      <c r="C143" s="75"/>
      <c r="D143" s="75"/>
      <c r="E143" s="14"/>
      <c r="F143" s="57"/>
      <c r="G143" s="75"/>
      <c r="H143" s="75"/>
      <c r="I143" s="75"/>
      <c r="J143" s="75"/>
      <c r="K143" s="75"/>
      <c r="L143" s="75"/>
      <c r="M143" s="34"/>
      <c r="N143" s="12"/>
    </row>
    <row r="144" spans="1:14" x14ac:dyDescent="0.2">
      <c r="A144" s="18" t="s">
        <v>1</v>
      </c>
      <c r="B144" s="15" t="s">
        <v>4</v>
      </c>
      <c r="C144" s="75" t="s">
        <v>16</v>
      </c>
      <c r="D144" s="75" t="s">
        <v>5</v>
      </c>
      <c r="E144" s="81" t="s">
        <v>6</v>
      </c>
      <c r="F144" s="81"/>
      <c r="G144" s="75" t="s">
        <v>5</v>
      </c>
      <c r="H144" s="75" t="s">
        <v>15</v>
      </c>
      <c r="I144" s="75" t="s">
        <v>5</v>
      </c>
      <c r="J144" s="75" t="s">
        <v>7</v>
      </c>
      <c r="K144" s="75" t="s">
        <v>5</v>
      </c>
      <c r="L144" s="75" t="s">
        <v>8</v>
      </c>
      <c r="M144" s="17" t="s">
        <v>5</v>
      </c>
      <c r="N144" s="12"/>
    </row>
    <row r="145" spans="1:14" x14ac:dyDescent="0.2">
      <c r="A145" s="19"/>
      <c r="B145" s="21"/>
      <c r="C145" s="23" t="s">
        <v>10</v>
      </c>
      <c r="D145" s="22">
        <f>LARGE(D146:D153,1)+LARGE(D146:D153,2)+LARGE(D146:D153,3)</f>
        <v>0</v>
      </c>
      <c r="E145" s="20" t="s">
        <v>9</v>
      </c>
      <c r="F145" s="58" t="s">
        <v>10</v>
      </c>
      <c r="G145" s="22">
        <f>LARGE(G146:G153,1)+LARGE(G146:G153,2)+LARGE(G146:G153,3)</f>
        <v>0</v>
      </c>
      <c r="H145" s="76" t="s">
        <v>0</v>
      </c>
      <c r="I145" s="22">
        <f>LARGE(I146:I153,1)+LARGE(I146:I153,2)+LARGE(I146:I153,3)</f>
        <v>0</v>
      </c>
      <c r="J145" s="23" t="s">
        <v>0</v>
      </c>
      <c r="K145" s="22">
        <f>LARGE(K146:K153,1)+LARGE(K146:K153,2)+LARGE(K146:K153,3)</f>
        <v>0</v>
      </c>
      <c r="L145" s="23" t="s">
        <v>0</v>
      </c>
      <c r="M145" s="24">
        <f>LARGE(M146:M153,1)+LARGE(M146:M153,2)+LARGE(M146:M153,3)</f>
        <v>0</v>
      </c>
      <c r="N145" s="25"/>
    </row>
    <row r="146" spans="1:14" x14ac:dyDescent="0.2">
      <c r="A146" s="43"/>
      <c r="B146" s="53"/>
      <c r="C146" s="47"/>
      <c r="D146" s="26">
        <f>IF(AND(C146&gt;0,C146&lt;11.5),INT(58.015*POWER(ABS(C146-11.5),1.81)),0)</f>
        <v>0</v>
      </c>
      <c r="E146" s="44"/>
      <c r="F146" s="59"/>
      <c r="G146" s="26">
        <f>IF(AND((60*E146+F146)&gt;0,(60*E146+F146)&lt;231),INT(0.160027*POWER(ABS(60*E146+F146-231),1.836)),0)</f>
        <v>0</v>
      </c>
      <c r="H146" s="49"/>
      <c r="I146" s="26">
        <f>IF(H146&gt;75,INT(0.8465*POWER(ABS(H146-75),1.42)),0)</f>
        <v>0</v>
      </c>
      <c r="J146" s="49"/>
      <c r="K146" s="26">
        <f>IF(J146&gt;220,INT(0.14354*POWER(ABS(J146-220),1.4)),0)</f>
        <v>0</v>
      </c>
      <c r="L146" s="49"/>
      <c r="M146" s="27">
        <f>IF(L146/100&gt;1.5,INT(51.39*POWER(ABS(L146/100-1.5),1.05)),0)</f>
        <v>0</v>
      </c>
      <c r="N146" s="12"/>
    </row>
    <row r="147" spans="1:14" x14ac:dyDescent="0.2">
      <c r="A147" s="43"/>
      <c r="B147" s="53"/>
      <c r="C147" s="47"/>
      <c r="D147" s="26">
        <f t="shared" ref="D147:D153" si="45">IF(AND(C147&gt;0,C147&lt;11.5),INT(58.015*POWER(ABS(C147-11.5),1.81)),0)</f>
        <v>0</v>
      </c>
      <c r="E147" s="44"/>
      <c r="F147" s="59"/>
      <c r="G147" s="26">
        <f t="shared" ref="G147:G153" si="46">IF(AND((60*E147+F147)&gt;0,(60*E147+F147)&lt;231),INT(0.160027*POWER(ABS(60*E147+F147-231),1.836)),0)</f>
        <v>0</v>
      </c>
      <c r="H147" s="49"/>
      <c r="I147" s="26">
        <f t="shared" ref="I147:I153" si="47">IF(H147&gt;75,INT(0.8465*POWER(ABS(H147-75),1.42)),0)</f>
        <v>0</v>
      </c>
      <c r="J147" s="49"/>
      <c r="K147" s="26">
        <f t="shared" ref="K147:K153" si="48">IF(J147&gt;220,INT(0.14354*POWER(ABS(J147-220),1.4)),0)</f>
        <v>0</v>
      </c>
      <c r="L147" s="49"/>
      <c r="M147" s="27">
        <f t="shared" ref="M147:M153" si="49">IF(L147/100&gt;1.5,INT(51.39*POWER(ABS(L147/100-1.5),1.05)),0)</f>
        <v>0</v>
      </c>
      <c r="N147" s="12"/>
    </row>
    <row r="148" spans="1:14" x14ac:dyDescent="0.2">
      <c r="A148" s="43"/>
      <c r="B148" s="53"/>
      <c r="C148" s="47"/>
      <c r="D148" s="26">
        <f t="shared" si="45"/>
        <v>0</v>
      </c>
      <c r="E148" s="44"/>
      <c r="F148" s="59"/>
      <c r="G148" s="26">
        <f t="shared" si="46"/>
        <v>0</v>
      </c>
      <c r="H148" s="49"/>
      <c r="I148" s="26">
        <f t="shared" si="47"/>
        <v>0</v>
      </c>
      <c r="J148" s="49"/>
      <c r="K148" s="26">
        <f t="shared" si="48"/>
        <v>0</v>
      </c>
      <c r="L148" s="49"/>
      <c r="M148" s="27">
        <f t="shared" si="49"/>
        <v>0</v>
      </c>
      <c r="N148" s="12"/>
    </row>
    <row r="149" spans="1:14" x14ac:dyDescent="0.2">
      <c r="A149" s="43"/>
      <c r="B149" s="53"/>
      <c r="C149" s="47"/>
      <c r="D149" s="26">
        <f t="shared" si="45"/>
        <v>0</v>
      </c>
      <c r="E149" s="44"/>
      <c r="F149" s="59"/>
      <c r="G149" s="26">
        <f t="shared" si="46"/>
        <v>0</v>
      </c>
      <c r="H149" s="49"/>
      <c r="I149" s="26">
        <f t="shared" si="47"/>
        <v>0</v>
      </c>
      <c r="J149" s="49"/>
      <c r="K149" s="26">
        <f t="shared" si="48"/>
        <v>0</v>
      </c>
      <c r="L149" s="49"/>
      <c r="M149" s="27">
        <f t="shared" si="49"/>
        <v>0</v>
      </c>
      <c r="N149" s="12"/>
    </row>
    <row r="150" spans="1:14" x14ac:dyDescent="0.2">
      <c r="A150" s="43"/>
      <c r="B150" s="53"/>
      <c r="C150" s="47"/>
      <c r="D150" s="26">
        <f t="shared" si="45"/>
        <v>0</v>
      </c>
      <c r="E150" s="44"/>
      <c r="F150" s="59"/>
      <c r="G150" s="26">
        <f t="shared" si="46"/>
        <v>0</v>
      </c>
      <c r="H150" s="49"/>
      <c r="I150" s="26">
        <f t="shared" si="47"/>
        <v>0</v>
      </c>
      <c r="J150" s="49"/>
      <c r="K150" s="26">
        <f t="shared" si="48"/>
        <v>0</v>
      </c>
      <c r="L150" s="49"/>
      <c r="M150" s="27">
        <f t="shared" si="49"/>
        <v>0</v>
      </c>
      <c r="N150" s="12"/>
    </row>
    <row r="151" spans="1:14" x14ac:dyDescent="0.2">
      <c r="A151" s="43"/>
      <c r="B151" s="53"/>
      <c r="C151" s="47"/>
      <c r="D151" s="26">
        <f t="shared" si="45"/>
        <v>0</v>
      </c>
      <c r="E151" s="44"/>
      <c r="F151" s="59"/>
      <c r="G151" s="26">
        <f t="shared" si="46"/>
        <v>0</v>
      </c>
      <c r="H151" s="49"/>
      <c r="I151" s="26">
        <f t="shared" si="47"/>
        <v>0</v>
      </c>
      <c r="J151" s="49"/>
      <c r="K151" s="26">
        <f t="shared" si="48"/>
        <v>0</v>
      </c>
      <c r="L151" s="49"/>
      <c r="M151" s="27">
        <f t="shared" si="49"/>
        <v>0</v>
      </c>
      <c r="N151" s="12"/>
    </row>
    <row r="152" spans="1:14" x14ac:dyDescent="0.2">
      <c r="A152" s="43"/>
      <c r="B152" s="53"/>
      <c r="C152" s="47"/>
      <c r="D152" s="26">
        <f t="shared" si="45"/>
        <v>0</v>
      </c>
      <c r="E152" s="44"/>
      <c r="F152" s="59"/>
      <c r="G152" s="26">
        <f t="shared" si="46"/>
        <v>0</v>
      </c>
      <c r="H152" s="49"/>
      <c r="I152" s="26">
        <f t="shared" si="47"/>
        <v>0</v>
      </c>
      <c r="J152" s="49"/>
      <c r="K152" s="26">
        <f t="shared" si="48"/>
        <v>0</v>
      </c>
      <c r="L152" s="49"/>
      <c r="M152" s="27">
        <f t="shared" si="49"/>
        <v>0</v>
      </c>
      <c r="N152" s="12"/>
    </row>
    <row r="153" spans="1:14" x14ac:dyDescent="0.2">
      <c r="A153" s="45"/>
      <c r="B153" s="54"/>
      <c r="C153" s="48"/>
      <c r="D153" s="26">
        <f t="shared" si="45"/>
        <v>0</v>
      </c>
      <c r="E153" s="46"/>
      <c r="F153" s="60"/>
      <c r="G153" s="26">
        <f t="shared" si="46"/>
        <v>0</v>
      </c>
      <c r="H153" s="50"/>
      <c r="I153" s="28">
        <f t="shared" si="47"/>
        <v>0</v>
      </c>
      <c r="J153" s="50"/>
      <c r="K153" s="28">
        <f t="shared" si="48"/>
        <v>0</v>
      </c>
      <c r="L153" s="50"/>
      <c r="M153" s="29">
        <f t="shared" si="49"/>
        <v>0</v>
      </c>
      <c r="N153" s="12"/>
    </row>
    <row r="154" spans="1:14" x14ac:dyDescent="0.2">
      <c r="A154" s="30"/>
      <c r="B154" s="32"/>
      <c r="C154" s="33"/>
      <c r="D154" s="33"/>
      <c r="E154" s="31"/>
      <c r="F154" s="61"/>
      <c r="G154" s="33"/>
      <c r="H154" s="75"/>
      <c r="I154" s="75"/>
      <c r="J154" s="75"/>
      <c r="K154" s="75"/>
      <c r="L154" s="75"/>
      <c r="M154" s="75"/>
      <c r="N154" s="12"/>
    </row>
    <row r="155" spans="1:14" x14ac:dyDescent="0.2">
      <c r="A155" s="13" t="s">
        <v>19</v>
      </c>
      <c r="B155" s="15"/>
      <c r="C155" s="75"/>
      <c r="D155" s="75"/>
      <c r="E155" s="81" t="s">
        <v>12</v>
      </c>
      <c r="F155" s="81"/>
      <c r="G155" s="34" t="s">
        <v>5</v>
      </c>
      <c r="H155" s="75"/>
      <c r="I155" s="75"/>
      <c r="J155" s="35"/>
      <c r="K155" s="77" t="s">
        <v>17</v>
      </c>
      <c r="L155" s="72"/>
      <c r="M155" s="75"/>
      <c r="N155" s="36">
        <f>D133+G133+I133+K133+M133</f>
        <v>0</v>
      </c>
    </row>
    <row r="156" spans="1:14" x14ac:dyDescent="0.2">
      <c r="A156" s="18"/>
      <c r="B156" s="15"/>
      <c r="C156" s="75"/>
      <c r="D156" s="75"/>
      <c r="E156" s="37" t="s">
        <v>9</v>
      </c>
      <c r="F156" s="62" t="s">
        <v>10</v>
      </c>
      <c r="G156" s="17"/>
      <c r="H156" s="75"/>
      <c r="I156" s="75"/>
      <c r="J156" s="35"/>
      <c r="K156" s="78" t="s">
        <v>18</v>
      </c>
      <c r="L156" s="72"/>
      <c r="M156" s="75"/>
      <c r="N156" s="36">
        <f>D145+G145+I145+K145+M145</f>
        <v>0</v>
      </c>
    </row>
    <row r="157" spans="1:14" ht="13.5" thickBot="1" x14ac:dyDescent="0.25">
      <c r="A157" s="38"/>
      <c r="B157" s="55"/>
      <c r="C157" s="40"/>
      <c r="D157" s="40"/>
      <c r="E157" s="51"/>
      <c r="F157" s="63"/>
      <c r="G157" s="39">
        <f>IF(AND((60*E157+F157)&gt;0,(60*E157+F157)&lt;242),INT(1.620772896*POWER(ABS(60*E157+F157-242.76),1.81)),0)</f>
        <v>0</v>
      </c>
      <c r="H157" s="40"/>
      <c r="I157" s="40"/>
      <c r="J157" s="41"/>
      <c r="K157" s="74" t="s">
        <v>14</v>
      </c>
      <c r="L157" s="73"/>
      <c r="M157" s="40"/>
      <c r="N157" s="42">
        <f>N155+N156+G157</f>
        <v>0</v>
      </c>
    </row>
    <row r="160" spans="1:14" ht="13.5" thickBot="1" x14ac:dyDescent="0.25"/>
    <row r="161" spans="1:14" ht="18" x14ac:dyDescent="0.25">
      <c r="A161" s="52" t="s">
        <v>11</v>
      </c>
      <c r="B161" s="80"/>
      <c r="C161" s="80"/>
      <c r="D161" s="80"/>
      <c r="E161" s="80"/>
      <c r="F161" s="80"/>
      <c r="G161" s="80"/>
      <c r="H161" s="80"/>
      <c r="I161" s="80"/>
      <c r="J161" s="6"/>
      <c r="K161" s="6"/>
      <c r="L161" s="6"/>
      <c r="M161" s="6"/>
      <c r="N161" s="7"/>
    </row>
    <row r="162" spans="1:14" x14ac:dyDescent="0.2">
      <c r="A162" s="8"/>
      <c r="B162" s="10"/>
      <c r="C162" s="11"/>
      <c r="D162" s="11"/>
      <c r="E162" s="9"/>
      <c r="F162" s="56"/>
      <c r="G162" s="11"/>
      <c r="H162" s="11"/>
      <c r="I162" s="11"/>
      <c r="J162" s="11"/>
      <c r="K162" s="11"/>
      <c r="L162" s="11"/>
      <c r="M162" s="11"/>
      <c r="N162" s="12"/>
    </row>
    <row r="163" spans="1:14" x14ac:dyDescent="0.2">
      <c r="A163" s="13" t="s">
        <v>2</v>
      </c>
      <c r="B163" s="15"/>
      <c r="C163" s="75"/>
      <c r="D163" s="75"/>
      <c r="E163" s="14"/>
      <c r="F163" s="57"/>
      <c r="G163" s="75"/>
      <c r="H163" s="75"/>
      <c r="I163" s="75"/>
      <c r="J163" s="75"/>
      <c r="K163" s="75"/>
      <c r="L163" s="75"/>
      <c r="M163" s="34"/>
      <c r="N163" s="12"/>
    </row>
    <row r="164" spans="1:14" x14ac:dyDescent="0.2">
      <c r="A164" s="18" t="s">
        <v>1</v>
      </c>
      <c r="B164" s="15" t="s">
        <v>4</v>
      </c>
      <c r="C164" s="75" t="s">
        <v>16</v>
      </c>
      <c r="D164" s="75" t="s">
        <v>5</v>
      </c>
      <c r="E164" s="81" t="s">
        <v>6</v>
      </c>
      <c r="F164" s="81"/>
      <c r="G164" s="75" t="s">
        <v>5</v>
      </c>
      <c r="H164" s="75" t="s">
        <v>15</v>
      </c>
      <c r="I164" s="75" t="s">
        <v>5</v>
      </c>
      <c r="J164" s="75" t="s">
        <v>7</v>
      </c>
      <c r="K164" s="75" t="s">
        <v>5</v>
      </c>
      <c r="L164" s="75" t="s">
        <v>8</v>
      </c>
      <c r="M164" s="17" t="s">
        <v>5</v>
      </c>
      <c r="N164" s="12"/>
    </row>
    <row r="165" spans="1:14" x14ac:dyDescent="0.2">
      <c r="A165" s="19"/>
      <c r="B165" s="21"/>
      <c r="C165" s="23" t="s">
        <v>10</v>
      </c>
      <c r="D165" s="22">
        <f>LARGE(D166:D173,1)+LARGE(D166:D173,2)+LARGE(D166:D173,3)</f>
        <v>0</v>
      </c>
      <c r="E165" s="20" t="s">
        <v>9</v>
      </c>
      <c r="F165" s="58" t="s">
        <v>10</v>
      </c>
      <c r="G165" s="22">
        <f>LARGE(G166:G173,1)+LARGE(G166:G173,2)+LARGE(G166:G173,3)</f>
        <v>0</v>
      </c>
      <c r="H165" s="76" t="s">
        <v>0</v>
      </c>
      <c r="I165" s="22">
        <f>LARGE(I166:I173,1)+LARGE(I166:I173,2)+LARGE(I166:I173,3)</f>
        <v>0</v>
      </c>
      <c r="J165" s="23" t="s">
        <v>0</v>
      </c>
      <c r="K165" s="22">
        <f>LARGE(K166:K173,1)+LARGE(K166:K173,2)+LARGE(K166:K173,3)</f>
        <v>0</v>
      </c>
      <c r="L165" s="23" t="s">
        <v>0</v>
      </c>
      <c r="M165" s="24">
        <f>LARGE(M166:M173,1)+LARGE(M166:M173,2)+LARGE(M166:M173,3)</f>
        <v>0</v>
      </c>
      <c r="N165" s="25"/>
    </row>
    <row r="166" spans="1:14" x14ac:dyDescent="0.2">
      <c r="A166" s="43"/>
      <c r="B166" s="53"/>
      <c r="C166" s="47"/>
      <c r="D166" s="26">
        <f>IF(AND(C166&gt;0,C166&lt;13),INT(46.0849*POWER(ABS(13-C166),1.81)),0)</f>
        <v>0</v>
      </c>
      <c r="E166" s="44"/>
      <c r="F166" s="59"/>
      <c r="G166" s="26">
        <f>IF(AND((60*E166+F166)&gt;0,(60*E166+F166)&lt;254),INT(0.11193*POWER(ABS(60*E166+F166-254),1.88)),0)</f>
        <v>0</v>
      </c>
      <c r="H166" s="49"/>
      <c r="I166" s="26">
        <f>IF(H166&gt;75,INT(1.84523*POWER(ABS(H166-75),1.348)),0)</f>
        <v>0</v>
      </c>
      <c r="J166" s="49"/>
      <c r="K166" s="26">
        <f>IF(J166&gt;210,INT(0.188807*POWER(ABS(J166-210),1.41)),0)</f>
        <v>0</v>
      </c>
      <c r="L166" s="49"/>
      <c r="M166" s="27">
        <f>IF(L166/100&gt;1.5,INT(56.0211*POWER(ABS(L166/100-1.5),1.05)),0)</f>
        <v>0</v>
      </c>
      <c r="N166" s="12"/>
    </row>
    <row r="167" spans="1:14" x14ac:dyDescent="0.2">
      <c r="A167" s="43"/>
      <c r="B167" s="53"/>
      <c r="C167" s="47"/>
      <c r="D167" s="26">
        <f t="shared" ref="D167:D173" si="50">IF(AND(C167&gt;0,C167&lt;13),INT(46.0849*POWER(ABS(13-C167),1.81)),0)</f>
        <v>0</v>
      </c>
      <c r="E167" s="44"/>
      <c r="F167" s="59"/>
      <c r="G167" s="26">
        <f t="shared" ref="G167:G173" si="51">IF(AND((60*E167+F167)&gt;0,(60*E167+F167)&lt;254),INT(0.11193*POWER(ABS(60*E167+F167-254),1.88)),0)</f>
        <v>0</v>
      </c>
      <c r="H167" s="49"/>
      <c r="I167" s="26">
        <f t="shared" ref="I167:I173" si="52">IF(H167&gt;75,INT(1.84523*POWER(ABS(H167-75),1.348)),0)</f>
        <v>0</v>
      </c>
      <c r="J167" s="49"/>
      <c r="K167" s="26">
        <f t="shared" ref="K167:K173" si="53">IF(J167&gt;210,INT(0.188807*POWER(ABS(J167-210),1.41)),0)</f>
        <v>0</v>
      </c>
      <c r="L167" s="49"/>
      <c r="M167" s="27">
        <f t="shared" ref="M167:M173" si="54">IF(L167/100&gt;1.5,INT(56.0211*POWER(ABS(L167/100-1.5),1.05)),0)</f>
        <v>0</v>
      </c>
      <c r="N167" s="12"/>
    </row>
    <row r="168" spans="1:14" x14ac:dyDescent="0.2">
      <c r="A168" s="43"/>
      <c r="B168" s="53"/>
      <c r="C168" s="47"/>
      <c r="D168" s="26">
        <f t="shared" si="50"/>
        <v>0</v>
      </c>
      <c r="E168" s="44"/>
      <c r="F168" s="59"/>
      <c r="G168" s="26">
        <f t="shared" si="51"/>
        <v>0</v>
      </c>
      <c r="H168" s="49"/>
      <c r="I168" s="26">
        <f t="shared" si="52"/>
        <v>0</v>
      </c>
      <c r="J168" s="49"/>
      <c r="K168" s="26">
        <f t="shared" si="53"/>
        <v>0</v>
      </c>
      <c r="L168" s="49"/>
      <c r="M168" s="27">
        <f t="shared" si="54"/>
        <v>0</v>
      </c>
      <c r="N168" s="12"/>
    </row>
    <row r="169" spans="1:14" x14ac:dyDescent="0.2">
      <c r="A169" s="43"/>
      <c r="B169" s="53"/>
      <c r="C169" s="47"/>
      <c r="D169" s="26">
        <f t="shared" si="50"/>
        <v>0</v>
      </c>
      <c r="E169" s="44"/>
      <c r="F169" s="59"/>
      <c r="G169" s="26">
        <f t="shared" si="51"/>
        <v>0</v>
      </c>
      <c r="H169" s="49"/>
      <c r="I169" s="26">
        <f t="shared" si="52"/>
        <v>0</v>
      </c>
      <c r="J169" s="49"/>
      <c r="K169" s="26">
        <f t="shared" si="53"/>
        <v>0</v>
      </c>
      <c r="L169" s="49"/>
      <c r="M169" s="27">
        <f t="shared" si="54"/>
        <v>0</v>
      </c>
      <c r="N169" s="12"/>
    </row>
    <row r="170" spans="1:14" x14ac:dyDescent="0.2">
      <c r="A170" s="43"/>
      <c r="B170" s="53"/>
      <c r="C170" s="47"/>
      <c r="D170" s="26">
        <f t="shared" si="50"/>
        <v>0</v>
      </c>
      <c r="E170" s="44"/>
      <c r="F170" s="59"/>
      <c r="G170" s="26">
        <f t="shared" si="51"/>
        <v>0</v>
      </c>
      <c r="H170" s="49"/>
      <c r="I170" s="26">
        <f t="shared" si="52"/>
        <v>0</v>
      </c>
      <c r="J170" s="49"/>
      <c r="K170" s="26">
        <f t="shared" si="53"/>
        <v>0</v>
      </c>
      <c r="L170" s="49"/>
      <c r="M170" s="27">
        <f t="shared" si="54"/>
        <v>0</v>
      </c>
      <c r="N170" s="12"/>
    </row>
    <row r="171" spans="1:14" x14ac:dyDescent="0.2">
      <c r="A171" s="43"/>
      <c r="B171" s="53"/>
      <c r="C171" s="47"/>
      <c r="D171" s="26">
        <f t="shared" si="50"/>
        <v>0</v>
      </c>
      <c r="E171" s="44"/>
      <c r="F171" s="59"/>
      <c r="G171" s="26">
        <f t="shared" si="51"/>
        <v>0</v>
      </c>
      <c r="H171" s="49"/>
      <c r="I171" s="26">
        <f t="shared" si="52"/>
        <v>0</v>
      </c>
      <c r="J171" s="49"/>
      <c r="K171" s="26">
        <f t="shared" si="53"/>
        <v>0</v>
      </c>
      <c r="L171" s="49"/>
      <c r="M171" s="27">
        <f t="shared" si="54"/>
        <v>0</v>
      </c>
      <c r="N171" s="12"/>
    </row>
    <row r="172" spans="1:14" x14ac:dyDescent="0.2">
      <c r="A172" s="43"/>
      <c r="B172" s="53"/>
      <c r="C172" s="47"/>
      <c r="D172" s="26">
        <f t="shared" si="50"/>
        <v>0</v>
      </c>
      <c r="E172" s="44"/>
      <c r="F172" s="59"/>
      <c r="G172" s="26">
        <f t="shared" si="51"/>
        <v>0</v>
      </c>
      <c r="H172" s="49"/>
      <c r="I172" s="26">
        <f t="shared" si="52"/>
        <v>0</v>
      </c>
      <c r="J172" s="49"/>
      <c r="K172" s="26">
        <f t="shared" si="53"/>
        <v>0</v>
      </c>
      <c r="L172" s="49"/>
      <c r="M172" s="27">
        <f t="shared" si="54"/>
        <v>0</v>
      </c>
      <c r="N172" s="12"/>
    </row>
    <row r="173" spans="1:14" x14ac:dyDescent="0.2">
      <c r="A173" s="45"/>
      <c r="B173" s="54"/>
      <c r="C173" s="48"/>
      <c r="D173" s="26">
        <f t="shared" si="50"/>
        <v>0</v>
      </c>
      <c r="E173" s="46"/>
      <c r="F173" s="60"/>
      <c r="G173" s="26">
        <f t="shared" si="51"/>
        <v>0</v>
      </c>
      <c r="H173" s="49"/>
      <c r="I173" s="26">
        <f t="shared" si="52"/>
        <v>0</v>
      </c>
      <c r="J173" s="50"/>
      <c r="K173" s="26">
        <f t="shared" si="53"/>
        <v>0</v>
      </c>
      <c r="L173" s="50"/>
      <c r="M173" s="27">
        <f t="shared" si="54"/>
        <v>0</v>
      </c>
      <c r="N173" s="12"/>
    </row>
    <row r="174" spans="1:14" x14ac:dyDescent="0.2">
      <c r="A174" s="30"/>
      <c r="B174" s="32"/>
      <c r="C174" s="33"/>
      <c r="D174" s="33"/>
      <c r="E174" s="31"/>
      <c r="F174" s="61"/>
      <c r="G174" s="33"/>
      <c r="H174" s="33"/>
      <c r="I174" s="33"/>
      <c r="J174" s="33"/>
      <c r="K174" s="33"/>
      <c r="L174" s="33"/>
      <c r="M174" s="33"/>
      <c r="N174" s="12"/>
    </row>
    <row r="175" spans="1:14" x14ac:dyDescent="0.2">
      <c r="A175" s="13" t="s">
        <v>3</v>
      </c>
      <c r="B175" s="15"/>
      <c r="C175" s="75"/>
      <c r="D175" s="75"/>
      <c r="E175" s="14"/>
      <c r="F175" s="57"/>
      <c r="G175" s="75"/>
      <c r="H175" s="75"/>
      <c r="I175" s="75"/>
      <c r="J175" s="75"/>
      <c r="K175" s="75"/>
      <c r="L175" s="75"/>
      <c r="M175" s="34"/>
      <c r="N175" s="12"/>
    </row>
    <row r="176" spans="1:14" x14ac:dyDescent="0.2">
      <c r="A176" s="18" t="s">
        <v>1</v>
      </c>
      <c r="B176" s="15" t="s">
        <v>4</v>
      </c>
      <c r="C176" s="75" t="s">
        <v>16</v>
      </c>
      <c r="D176" s="75" t="s">
        <v>5</v>
      </c>
      <c r="E176" s="81" t="s">
        <v>6</v>
      </c>
      <c r="F176" s="81"/>
      <c r="G176" s="75" t="s">
        <v>5</v>
      </c>
      <c r="H176" s="75" t="s">
        <v>15</v>
      </c>
      <c r="I176" s="75" t="s">
        <v>5</v>
      </c>
      <c r="J176" s="75" t="s">
        <v>7</v>
      </c>
      <c r="K176" s="75" t="s">
        <v>5</v>
      </c>
      <c r="L176" s="75" t="s">
        <v>8</v>
      </c>
      <c r="M176" s="17" t="s">
        <v>5</v>
      </c>
      <c r="N176" s="12"/>
    </row>
    <row r="177" spans="1:14" x14ac:dyDescent="0.2">
      <c r="A177" s="19"/>
      <c r="B177" s="21"/>
      <c r="C177" s="23" t="s">
        <v>10</v>
      </c>
      <c r="D177" s="22">
        <f>LARGE(D178:D185,1)+LARGE(D178:D185,2)+LARGE(D178:D185,3)</f>
        <v>0</v>
      </c>
      <c r="E177" s="20" t="s">
        <v>9</v>
      </c>
      <c r="F177" s="58" t="s">
        <v>10</v>
      </c>
      <c r="G177" s="22">
        <f>LARGE(G178:G185,1)+LARGE(G178:G185,2)+LARGE(G178:G185,3)</f>
        <v>0</v>
      </c>
      <c r="H177" s="76" t="s">
        <v>0</v>
      </c>
      <c r="I177" s="22">
        <f>LARGE(I178:I185,1)+LARGE(I178:I185,2)+LARGE(I178:I185,3)</f>
        <v>0</v>
      </c>
      <c r="J177" s="23" t="s">
        <v>0</v>
      </c>
      <c r="K177" s="22">
        <f>LARGE(K178:K185,1)+LARGE(K178:K185,2)+LARGE(K178:K185,3)</f>
        <v>0</v>
      </c>
      <c r="L177" s="23" t="s">
        <v>0</v>
      </c>
      <c r="M177" s="24">
        <f>LARGE(M178:M185,1)+LARGE(M178:M185,2)+LARGE(M178:M185,3)</f>
        <v>0</v>
      </c>
      <c r="N177" s="25"/>
    </row>
    <row r="178" spans="1:14" x14ac:dyDescent="0.2">
      <c r="A178" s="43"/>
      <c r="B178" s="53"/>
      <c r="C178" s="47"/>
      <c r="D178" s="26">
        <f>IF(AND(C178&gt;0,C178&lt;11.5),INT(58.015*POWER(ABS(C178-11.5),1.81)),0)</f>
        <v>0</v>
      </c>
      <c r="E178" s="44"/>
      <c r="F178" s="59"/>
      <c r="G178" s="26">
        <f>IF(AND((60*E178+F178)&gt;0,(60*E178+F178)&lt;231),INT(0.160027*POWER(ABS(60*E178+F178-231),1.836)),0)</f>
        <v>0</v>
      </c>
      <c r="H178" s="49"/>
      <c r="I178" s="26">
        <f>IF(H178&gt;75,INT(0.8465*POWER(ABS(H178-75),1.42)),0)</f>
        <v>0</v>
      </c>
      <c r="J178" s="49"/>
      <c r="K178" s="26">
        <f>IF(J178&gt;220,INT(0.14354*POWER(ABS(J178-220),1.4)),0)</f>
        <v>0</v>
      </c>
      <c r="L178" s="49"/>
      <c r="M178" s="27">
        <f>IF(L178/100&gt;1.5,INT(51.39*POWER(ABS(L178/100-1.5),1.05)),0)</f>
        <v>0</v>
      </c>
      <c r="N178" s="12"/>
    </row>
    <row r="179" spans="1:14" x14ac:dyDescent="0.2">
      <c r="A179" s="43"/>
      <c r="B179" s="53"/>
      <c r="C179" s="47"/>
      <c r="D179" s="26">
        <f t="shared" ref="D179:D185" si="55">IF(AND(C179&gt;0,C179&lt;11.5),INT(58.015*POWER(ABS(C179-11.5),1.81)),0)</f>
        <v>0</v>
      </c>
      <c r="E179" s="44"/>
      <c r="F179" s="59"/>
      <c r="G179" s="26">
        <f t="shared" ref="G179:G185" si="56">IF(AND((60*E179+F179)&gt;0,(60*E179+F179)&lt;231),INT(0.160027*POWER(ABS(60*E179+F179-231),1.836)),0)</f>
        <v>0</v>
      </c>
      <c r="H179" s="49"/>
      <c r="I179" s="26">
        <f t="shared" ref="I179:I185" si="57">IF(H179&gt;75,INT(0.8465*POWER(ABS(H179-75),1.42)),0)</f>
        <v>0</v>
      </c>
      <c r="J179" s="49"/>
      <c r="K179" s="26">
        <f t="shared" ref="K179:K185" si="58">IF(J179&gt;220,INT(0.14354*POWER(ABS(J179-220),1.4)),0)</f>
        <v>0</v>
      </c>
      <c r="L179" s="49"/>
      <c r="M179" s="27">
        <f t="shared" ref="M179:M185" si="59">IF(L179/100&gt;1.5,INT(51.39*POWER(ABS(L179/100-1.5),1.05)),0)</f>
        <v>0</v>
      </c>
      <c r="N179" s="12"/>
    </row>
    <row r="180" spans="1:14" x14ac:dyDescent="0.2">
      <c r="A180" s="43"/>
      <c r="B180" s="53"/>
      <c r="C180" s="47"/>
      <c r="D180" s="26">
        <f t="shared" si="55"/>
        <v>0</v>
      </c>
      <c r="E180" s="44"/>
      <c r="F180" s="59"/>
      <c r="G180" s="26">
        <f t="shared" si="56"/>
        <v>0</v>
      </c>
      <c r="H180" s="49"/>
      <c r="I180" s="26">
        <f t="shared" si="57"/>
        <v>0</v>
      </c>
      <c r="J180" s="49"/>
      <c r="K180" s="26">
        <f t="shared" si="58"/>
        <v>0</v>
      </c>
      <c r="L180" s="49"/>
      <c r="M180" s="27">
        <f t="shared" si="59"/>
        <v>0</v>
      </c>
      <c r="N180" s="12"/>
    </row>
    <row r="181" spans="1:14" x14ac:dyDescent="0.2">
      <c r="A181" s="43"/>
      <c r="B181" s="53"/>
      <c r="C181" s="47"/>
      <c r="D181" s="26">
        <f t="shared" si="55"/>
        <v>0</v>
      </c>
      <c r="E181" s="44"/>
      <c r="F181" s="59"/>
      <c r="G181" s="26">
        <f t="shared" si="56"/>
        <v>0</v>
      </c>
      <c r="H181" s="49"/>
      <c r="I181" s="26">
        <f t="shared" si="57"/>
        <v>0</v>
      </c>
      <c r="J181" s="49"/>
      <c r="K181" s="26">
        <f t="shared" si="58"/>
        <v>0</v>
      </c>
      <c r="L181" s="49"/>
      <c r="M181" s="27">
        <f t="shared" si="59"/>
        <v>0</v>
      </c>
      <c r="N181" s="12"/>
    </row>
    <row r="182" spans="1:14" x14ac:dyDescent="0.2">
      <c r="A182" s="43"/>
      <c r="B182" s="53"/>
      <c r="C182" s="47"/>
      <c r="D182" s="26">
        <f t="shared" si="55"/>
        <v>0</v>
      </c>
      <c r="E182" s="44"/>
      <c r="F182" s="59"/>
      <c r="G182" s="26">
        <f t="shared" si="56"/>
        <v>0</v>
      </c>
      <c r="H182" s="49"/>
      <c r="I182" s="26">
        <f t="shared" si="57"/>
        <v>0</v>
      </c>
      <c r="J182" s="49"/>
      <c r="K182" s="26">
        <f t="shared" si="58"/>
        <v>0</v>
      </c>
      <c r="L182" s="49"/>
      <c r="M182" s="27">
        <f t="shared" si="59"/>
        <v>0</v>
      </c>
      <c r="N182" s="12"/>
    </row>
    <row r="183" spans="1:14" x14ac:dyDescent="0.2">
      <c r="A183" s="43"/>
      <c r="B183" s="53"/>
      <c r="C183" s="47"/>
      <c r="D183" s="26">
        <f t="shared" si="55"/>
        <v>0</v>
      </c>
      <c r="E183" s="44"/>
      <c r="F183" s="59"/>
      <c r="G183" s="26">
        <f t="shared" si="56"/>
        <v>0</v>
      </c>
      <c r="H183" s="49"/>
      <c r="I183" s="26">
        <f t="shared" si="57"/>
        <v>0</v>
      </c>
      <c r="J183" s="49"/>
      <c r="K183" s="26">
        <f t="shared" si="58"/>
        <v>0</v>
      </c>
      <c r="L183" s="49"/>
      <c r="M183" s="27">
        <f t="shared" si="59"/>
        <v>0</v>
      </c>
      <c r="N183" s="12"/>
    </row>
    <row r="184" spans="1:14" x14ac:dyDescent="0.2">
      <c r="A184" s="43"/>
      <c r="B184" s="53"/>
      <c r="C184" s="47"/>
      <c r="D184" s="26">
        <f t="shared" si="55"/>
        <v>0</v>
      </c>
      <c r="E184" s="44"/>
      <c r="F184" s="59"/>
      <c r="G184" s="26">
        <f t="shared" si="56"/>
        <v>0</v>
      </c>
      <c r="H184" s="49"/>
      <c r="I184" s="26">
        <f t="shared" si="57"/>
        <v>0</v>
      </c>
      <c r="J184" s="49"/>
      <c r="K184" s="26">
        <f t="shared" si="58"/>
        <v>0</v>
      </c>
      <c r="L184" s="49"/>
      <c r="M184" s="27">
        <f t="shared" si="59"/>
        <v>0</v>
      </c>
      <c r="N184" s="12"/>
    </row>
    <row r="185" spans="1:14" x14ac:dyDescent="0.2">
      <c r="A185" s="45"/>
      <c r="B185" s="54"/>
      <c r="C185" s="48"/>
      <c r="D185" s="26">
        <f t="shared" si="55"/>
        <v>0</v>
      </c>
      <c r="E185" s="46"/>
      <c r="F185" s="60"/>
      <c r="G185" s="26">
        <f t="shared" si="56"/>
        <v>0</v>
      </c>
      <c r="H185" s="50"/>
      <c r="I185" s="28">
        <f t="shared" si="57"/>
        <v>0</v>
      </c>
      <c r="J185" s="50"/>
      <c r="K185" s="28">
        <f t="shared" si="58"/>
        <v>0</v>
      </c>
      <c r="L185" s="50"/>
      <c r="M185" s="29">
        <f t="shared" si="59"/>
        <v>0</v>
      </c>
      <c r="N185" s="12"/>
    </row>
    <row r="186" spans="1:14" x14ac:dyDescent="0.2">
      <c r="A186" s="30"/>
      <c r="B186" s="32"/>
      <c r="C186" s="33"/>
      <c r="D186" s="33"/>
      <c r="E186" s="31"/>
      <c r="F186" s="61"/>
      <c r="G186" s="33"/>
      <c r="H186" s="75"/>
      <c r="I186" s="75"/>
      <c r="J186" s="75"/>
      <c r="K186" s="75"/>
      <c r="L186" s="75"/>
      <c r="M186" s="75"/>
      <c r="N186" s="12"/>
    </row>
    <row r="187" spans="1:14" x14ac:dyDescent="0.2">
      <c r="A187" s="13" t="s">
        <v>19</v>
      </c>
      <c r="B187" s="15"/>
      <c r="C187" s="75"/>
      <c r="D187" s="75"/>
      <c r="E187" s="81" t="s">
        <v>12</v>
      </c>
      <c r="F187" s="81"/>
      <c r="G187" s="34" t="s">
        <v>5</v>
      </c>
      <c r="H187" s="75"/>
      <c r="I187" s="75"/>
      <c r="J187" s="35"/>
      <c r="K187" s="77" t="s">
        <v>17</v>
      </c>
      <c r="L187" s="72"/>
      <c r="M187" s="75"/>
      <c r="N187" s="36">
        <f>D165+G165+I165+K165+M165</f>
        <v>0</v>
      </c>
    </row>
    <row r="188" spans="1:14" x14ac:dyDescent="0.2">
      <c r="A188" s="18"/>
      <c r="B188" s="15"/>
      <c r="C188" s="75"/>
      <c r="D188" s="75"/>
      <c r="E188" s="37" t="s">
        <v>9</v>
      </c>
      <c r="F188" s="62" t="s">
        <v>10</v>
      </c>
      <c r="G188" s="17"/>
      <c r="H188" s="75"/>
      <c r="I188" s="75"/>
      <c r="J188" s="35"/>
      <c r="K188" s="78" t="s">
        <v>18</v>
      </c>
      <c r="L188" s="72"/>
      <c r="M188" s="75"/>
      <c r="N188" s="36">
        <f>D177+G177+I177+K177+M177</f>
        <v>0</v>
      </c>
    </row>
    <row r="189" spans="1:14" ht="13.5" thickBot="1" x14ac:dyDescent="0.25">
      <c r="A189" s="38"/>
      <c r="B189" s="55"/>
      <c r="C189" s="40"/>
      <c r="D189" s="40"/>
      <c r="E189" s="51"/>
      <c r="F189" s="63"/>
      <c r="G189" s="39">
        <f>IF(AND((60*E189+F189)&gt;0,(60*E189+F189)&lt;242),INT(1.620772896*POWER(ABS(60*E189+F189-242.76),1.81)),0)</f>
        <v>0</v>
      </c>
      <c r="H189" s="40"/>
      <c r="I189" s="40"/>
      <c r="J189" s="41"/>
      <c r="K189" s="74" t="s">
        <v>14</v>
      </c>
      <c r="L189" s="73"/>
      <c r="M189" s="40"/>
      <c r="N189" s="42">
        <f>N187+N188+G189</f>
        <v>0</v>
      </c>
    </row>
    <row r="192" spans="1:14" ht="13.5" thickBot="1" x14ac:dyDescent="0.25"/>
    <row r="193" spans="1:14" ht="18" x14ac:dyDescent="0.25">
      <c r="A193" s="52" t="s">
        <v>11</v>
      </c>
      <c r="B193" s="80"/>
      <c r="C193" s="80"/>
      <c r="D193" s="80"/>
      <c r="E193" s="80"/>
      <c r="F193" s="80"/>
      <c r="G193" s="80"/>
      <c r="H193" s="80"/>
      <c r="I193" s="80"/>
      <c r="J193" s="6"/>
      <c r="K193" s="6"/>
      <c r="L193" s="6"/>
      <c r="M193" s="6"/>
      <c r="N193" s="7"/>
    </row>
    <row r="194" spans="1:14" x14ac:dyDescent="0.2">
      <c r="A194" s="8"/>
      <c r="B194" s="10"/>
      <c r="C194" s="11"/>
      <c r="D194" s="11"/>
      <c r="E194" s="9"/>
      <c r="F194" s="56"/>
      <c r="G194" s="11"/>
      <c r="H194" s="11"/>
      <c r="I194" s="11"/>
      <c r="J194" s="11"/>
      <c r="K194" s="11"/>
      <c r="L194" s="11"/>
      <c r="M194" s="11"/>
      <c r="N194" s="12"/>
    </row>
    <row r="195" spans="1:14" x14ac:dyDescent="0.2">
      <c r="A195" s="13" t="s">
        <v>2</v>
      </c>
      <c r="B195" s="15"/>
      <c r="C195" s="75"/>
      <c r="D195" s="75"/>
      <c r="E195" s="14"/>
      <c r="F195" s="57"/>
      <c r="G195" s="75"/>
      <c r="H195" s="75"/>
      <c r="I195" s="75"/>
      <c r="J195" s="75"/>
      <c r="K195" s="75"/>
      <c r="L195" s="75"/>
      <c r="M195" s="34"/>
      <c r="N195" s="12"/>
    </row>
    <row r="196" spans="1:14" x14ac:dyDescent="0.2">
      <c r="A196" s="18" t="s">
        <v>1</v>
      </c>
      <c r="B196" s="15" t="s">
        <v>4</v>
      </c>
      <c r="C196" s="75" t="s">
        <v>16</v>
      </c>
      <c r="D196" s="75" t="s">
        <v>5</v>
      </c>
      <c r="E196" s="81" t="s">
        <v>6</v>
      </c>
      <c r="F196" s="81"/>
      <c r="G196" s="75" t="s">
        <v>5</v>
      </c>
      <c r="H196" s="75" t="s">
        <v>15</v>
      </c>
      <c r="I196" s="75" t="s">
        <v>5</v>
      </c>
      <c r="J196" s="75" t="s">
        <v>7</v>
      </c>
      <c r="K196" s="75" t="s">
        <v>5</v>
      </c>
      <c r="L196" s="75" t="s">
        <v>8</v>
      </c>
      <c r="M196" s="17" t="s">
        <v>5</v>
      </c>
      <c r="N196" s="12"/>
    </row>
    <row r="197" spans="1:14" x14ac:dyDescent="0.2">
      <c r="A197" s="19"/>
      <c r="B197" s="21"/>
      <c r="C197" s="23" t="s">
        <v>10</v>
      </c>
      <c r="D197" s="22">
        <f>LARGE(D198:D205,1)+LARGE(D198:D205,2)+LARGE(D198:D205,3)</f>
        <v>0</v>
      </c>
      <c r="E197" s="20" t="s">
        <v>9</v>
      </c>
      <c r="F197" s="58" t="s">
        <v>10</v>
      </c>
      <c r="G197" s="22">
        <f>LARGE(G198:G205,1)+LARGE(G198:G205,2)+LARGE(G198:G205,3)</f>
        <v>0</v>
      </c>
      <c r="H197" s="76" t="s">
        <v>0</v>
      </c>
      <c r="I197" s="22">
        <f>LARGE(I198:I205,1)+LARGE(I198:I205,2)+LARGE(I198:I205,3)</f>
        <v>0</v>
      </c>
      <c r="J197" s="23" t="s">
        <v>0</v>
      </c>
      <c r="K197" s="22">
        <f>LARGE(K198:K205,1)+LARGE(K198:K205,2)+LARGE(K198:K205,3)</f>
        <v>0</v>
      </c>
      <c r="L197" s="23" t="s">
        <v>0</v>
      </c>
      <c r="M197" s="24">
        <f>LARGE(M198:M205,1)+LARGE(M198:M205,2)+LARGE(M198:M205,3)</f>
        <v>0</v>
      </c>
      <c r="N197" s="25"/>
    </row>
    <row r="198" spans="1:14" x14ac:dyDescent="0.2">
      <c r="A198" s="43"/>
      <c r="B198" s="53"/>
      <c r="C198" s="47"/>
      <c r="D198" s="26">
        <f>IF(AND(C198&gt;0,C198&lt;13),INT(46.0849*POWER(ABS(13-C198),1.81)),0)</f>
        <v>0</v>
      </c>
      <c r="E198" s="44"/>
      <c r="F198" s="59"/>
      <c r="G198" s="26">
        <f>IF(AND((60*E198+F198)&gt;0,(60*E198+F198)&lt;254),INT(0.11193*POWER(ABS(60*E198+F198-254),1.88)),0)</f>
        <v>0</v>
      </c>
      <c r="H198" s="49"/>
      <c r="I198" s="26">
        <f>IF(H198&gt;75,INT(1.84523*POWER(ABS(H198-75),1.348)),0)</f>
        <v>0</v>
      </c>
      <c r="J198" s="49"/>
      <c r="K198" s="26">
        <f>IF(J198&gt;210,INT(0.188807*POWER(ABS(J198-210),1.41)),0)</f>
        <v>0</v>
      </c>
      <c r="L198" s="49"/>
      <c r="M198" s="27">
        <f>IF(L198/100&gt;1.5,INT(56.0211*POWER(ABS(L198/100-1.5),1.05)),0)</f>
        <v>0</v>
      </c>
      <c r="N198" s="12"/>
    </row>
    <row r="199" spans="1:14" x14ac:dyDescent="0.2">
      <c r="A199" s="43"/>
      <c r="B199" s="53"/>
      <c r="C199" s="47"/>
      <c r="D199" s="26">
        <f t="shared" ref="D199:D205" si="60">IF(AND(C199&gt;0,C199&lt;13),INT(46.0849*POWER(ABS(13-C199),1.81)),0)</f>
        <v>0</v>
      </c>
      <c r="E199" s="44"/>
      <c r="F199" s="59"/>
      <c r="G199" s="26">
        <f t="shared" ref="G199:G205" si="61">IF(AND((60*E199+F199)&gt;0,(60*E199+F199)&lt;254),INT(0.11193*POWER(ABS(60*E199+F199-254),1.88)),0)</f>
        <v>0</v>
      </c>
      <c r="H199" s="49"/>
      <c r="I199" s="26">
        <f t="shared" ref="I199:I205" si="62">IF(H199&gt;75,INT(1.84523*POWER(ABS(H199-75),1.348)),0)</f>
        <v>0</v>
      </c>
      <c r="J199" s="49"/>
      <c r="K199" s="26">
        <f t="shared" ref="K199:K205" si="63">IF(J199&gt;210,INT(0.188807*POWER(ABS(J199-210),1.41)),0)</f>
        <v>0</v>
      </c>
      <c r="L199" s="49"/>
      <c r="M199" s="27">
        <f t="shared" ref="M199:M205" si="64">IF(L199/100&gt;1.5,INT(56.0211*POWER(ABS(L199/100-1.5),1.05)),0)</f>
        <v>0</v>
      </c>
      <c r="N199" s="12"/>
    </row>
    <row r="200" spans="1:14" x14ac:dyDescent="0.2">
      <c r="A200" s="43"/>
      <c r="B200" s="53"/>
      <c r="C200" s="47"/>
      <c r="D200" s="26">
        <f t="shared" si="60"/>
        <v>0</v>
      </c>
      <c r="E200" s="44"/>
      <c r="F200" s="59"/>
      <c r="G200" s="26">
        <f t="shared" si="61"/>
        <v>0</v>
      </c>
      <c r="H200" s="49"/>
      <c r="I200" s="26">
        <f t="shared" si="62"/>
        <v>0</v>
      </c>
      <c r="J200" s="49"/>
      <c r="K200" s="26">
        <f t="shared" si="63"/>
        <v>0</v>
      </c>
      <c r="L200" s="49"/>
      <c r="M200" s="27">
        <f t="shared" si="64"/>
        <v>0</v>
      </c>
      <c r="N200" s="12"/>
    </row>
    <row r="201" spans="1:14" x14ac:dyDescent="0.2">
      <c r="A201" s="43"/>
      <c r="B201" s="53"/>
      <c r="C201" s="47"/>
      <c r="D201" s="26">
        <f t="shared" si="60"/>
        <v>0</v>
      </c>
      <c r="E201" s="44"/>
      <c r="F201" s="59"/>
      <c r="G201" s="26">
        <f t="shared" si="61"/>
        <v>0</v>
      </c>
      <c r="H201" s="49"/>
      <c r="I201" s="26">
        <f t="shared" si="62"/>
        <v>0</v>
      </c>
      <c r="J201" s="49"/>
      <c r="K201" s="26">
        <f t="shared" si="63"/>
        <v>0</v>
      </c>
      <c r="L201" s="49"/>
      <c r="M201" s="27">
        <f t="shared" si="64"/>
        <v>0</v>
      </c>
      <c r="N201" s="12"/>
    </row>
    <row r="202" spans="1:14" x14ac:dyDescent="0.2">
      <c r="A202" s="43"/>
      <c r="B202" s="53"/>
      <c r="C202" s="47"/>
      <c r="D202" s="26">
        <f t="shared" si="60"/>
        <v>0</v>
      </c>
      <c r="E202" s="44"/>
      <c r="F202" s="59"/>
      <c r="G202" s="26">
        <f t="shared" si="61"/>
        <v>0</v>
      </c>
      <c r="H202" s="49"/>
      <c r="I202" s="26">
        <f t="shared" si="62"/>
        <v>0</v>
      </c>
      <c r="J202" s="49"/>
      <c r="K202" s="26">
        <f t="shared" si="63"/>
        <v>0</v>
      </c>
      <c r="L202" s="49"/>
      <c r="M202" s="27">
        <f t="shared" si="64"/>
        <v>0</v>
      </c>
      <c r="N202" s="12"/>
    </row>
    <row r="203" spans="1:14" x14ac:dyDescent="0.2">
      <c r="A203" s="43"/>
      <c r="B203" s="53"/>
      <c r="C203" s="47"/>
      <c r="D203" s="26">
        <f t="shared" si="60"/>
        <v>0</v>
      </c>
      <c r="E203" s="44"/>
      <c r="F203" s="59"/>
      <c r="G203" s="26">
        <f t="shared" si="61"/>
        <v>0</v>
      </c>
      <c r="H203" s="49"/>
      <c r="I203" s="26">
        <f t="shared" si="62"/>
        <v>0</v>
      </c>
      <c r="J203" s="49"/>
      <c r="K203" s="26">
        <f t="shared" si="63"/>
        <v>0</v>
      </c>
      <c r="L203" s="49"/>
      <c r="M203" s="27">
        <f t="shared" si="64"/>
        <v>0</v>
      </c>
      <c r="N203" s="12"/>
    </row>
    <row r="204" spans="1:14" x14ac:dyDescent="0.2">
      <c r="A204" s="43"/>
      <c r="B204" s="53"/>
      <c r="C204" s="47"/>
      <c r="D204" s="26">
        <f t="shared" si="60"/>
        <v>0</v>
      </c>
      <c r="E204" s="44"/>
      <c r="F204" s="59"/>
      <c r="G204" s="26">
        <f t="shared" si="61"/>
        <v>0</v>
      </c>
      <c r="H204" s="49"/>
      <c r="I204" s="26">
        <f t="shared" si="62"/>
        <v>0</v>
      </c>
      <c r="J204" s="49"/>
      <c r="K204" s="26">
        <f t="shared" si="63"/>
        <v>0</v>
      </c>
      <c r="L204" s="49"/>
      <c r="M204" s="27">
        <f t="shared" si="64"/>
        <v>0</v>
      </c>
      <c r="N204" s="12"/>
    </row>
    <row r="205" spans="1:14" x14ac:dyDescent="0.2">
      <c r="A205" s="45"/>
      <c r="B205" s="54"/>
      <c r="C205" s="48"/>
      <c r="D205" s="26">
        <f t="shared" si="60"/>
        <v>0</v>
      </c>
      <c r="E205" s="46"/>
      <c r="F205" s="60"/>
      <c r="G205" s="26">
        <f t="shared" si="61"/>
        <v>0</v>
      </c>
      <c r="H205" s="49"/>
      <c r="I205" s="26">
        <f t="shared" si="62"/>
        <v>0</v>
      </c>
      <c r="J205" s="50"/>
      <c r="K205" s="26">
        <f t="shared" si="63"/>
        <v>0</v>
      </c>
      <c r="L205" s="50"/>
      <c r="M205" s="27">
        <f t="shared" si="64"/>
        <v>0</v>
      </c>
      <c r="N205" s="12"/>
    </row>
    <row r="206" spans="1:14" x14ac:dyDescent="0.2">
      <c r="A206" s="30"/>
      <c r="B206" s="32"/>
      <c r="C206" s="33"/>
      <c r="D206" s="33"/>
      <c r="E206" s="31"/>
      <c r="F206" s="61"/>
      <c r="G206" s="33"/>
      <c r="H206" s="33"/>
      <c r="I206" s="33"/>
      <c r="J206" s="33"/>
      <c r="K206" s="33"/>
      <c r="L206" s="33"/>
      <c r="M206" s="33"/>
      <c r="N206" s="12"/>
    </row>
    <row r="207" spans="1:14" x14ac:dyDescent="0.2">
      <c r="A207" s="13" t="s">
        <v>3</v>
      </c>
      <c r="B207" s="15"/>
      <c r="C207" s="75"/>
      <c r="D207" s="75"/>
      <c r="E207" s="14"/>
      <c r="F207" s="57"/>
      <c r="G207" s="75"/>
      <c r="H207" s="75"/>
      <c r="I207" s="75"/>
      <c r="J207" s="75"/>
      <c r="K207" s="75"/>
      <c r="L207" s="75"/>
      <c r="M207" s="34"/>
      <c r="N207" s="12"/>
    </row>
    <row r="208" spans="1:14" x14ac:dyDescent="0.2">
      <c r="A208" s="18" t="s">
        <v>1</v>
      </c>
      <c r="B208" s="15" t="s">
        <v>4</v>
      </c>
      <c r="C208" s="75" t="s">
        <v>16</v>
      </c>
      <c r="D208" s="75" t="s">
        <v>5</v>
      </c>
      <c r="E208" s="81" t="s">
        <v>6</v>
      </c>
      <c r="F208" s="81"/>
      <c r="G208" s="75" t="s">
        <v>5</v>
      </c>
      <c r="H208" s="75" t="s">
        <v>15</v>
      </c>
      <c r="I208" s="75" t="s">
        <v>5</v>
      </c>
      <c r="J208" s="75" t="s">
        <v>7</v>
      </c>
      <c r="K208" s="75" t="s">
        <v>5</v>
      </c>
      <c r="L208" s="75" t="s">
        <v>8</v>
      </c>
      <c r="M208" s="17" t="s">
        <v>5</v>
      </c>
      <c r="N208" s="12"/>
    </row>
    <row r="209" spans="1:14" x14ac:dyDescent="0.2">
      <c r="A209" s="19"/>
      <c r="B209" s="21"/>
      <c r="C209" s="23" t="s">
        <v>10</v>
      </c>
      <c r="D209" s="22">
        <f>LARGE(D210:D217,1)+LARGE(D210:D217,2)+LARGE(D210:D217,3)</f>
        <v>0</v>
      </c>
      <c r="E209" s="20" t="s">
        <v>9</v>
      </c>
      <c r="F209" s="58" t="s">
        <v>10</v>
      </c>
      <c r="G209" s="22">
        <f>LARGE(G210:G217,1)+LARGE(G210:G217,2)+LARGE(G210:G217,3)</f>
        <v>0</v>
      </c>
      <c r="H209" s="76" t="s">
        <v>0</v>
      </c>
      <c r="I209" s="22">
        <f>LARGE(I210:I217,1)+LARGE(I210:I217,2)+LARGE(I210:I217,3)</f>
        <v>0</v>
      </c>
      <c r="J209" s="23" t="s">
        <v>0</v>
      </c>
      <c r="K209" s="22">
        <f>LARGE(K210:K217,1)+LARGE(K210:K217,2)+LARGE(K210:K217,3)</f>
        <v>0</v>
      </c>
      <c r="L209" s="23" t="s">
        <v>0</v>
      </c>
      <c r="M209" s="24">
        <f>LARGE(M210:M217,1)+LARGE(M210:M217,2)+LARGE(M210:M217,3)</f>
        <v>0</v>
      </c>
      <c r="N209" s="25"/>
    </row>
    <row r="210" spans="1:14" x14ac:dyDescent="0.2">
      <c r="A210" s="43"/>
      <c r="B210" s="53"/>
      <c r="C210" s="47"/>
      <c r="D210" s="26">
        <f>IF(AND(C210&gt;0,C210&lt;11.5),INT(58.015*POWER(ABS(C210-11.5),1.81)),0)</f>
        <v>0</v>
      </c>
      <c r="E210" s="44"/>
      <c r="F210" s="59"/>
      <c r="G210" s="26">
        <f>IF(AND((60*E210+F210)&gt;0,(60*E210+F210)&lt;231),INT(0.160027*POWER(ABS(60*E210+F210-231),1.836)),0)</f>
        <v>0</v>
      </c>
      <c r="H210" s="49"/>
      <c r="I210" s="26">
        <f>IF(H210&gt;75,INT(0.8465*POWER(ABS(H210-75),1.42)),0)</f>
        <v>0</v>
      </c>
      <c r="J210" s="49"/>
      <c r="K210" s="26">
        <f>IF(J210&gt;220,INT(0.14354*POWER(ABS(J210-220),1.4)),0)</f>
        <v>0</v>
      </c>
      <c r="L210" s="49"/>
      <c r="M210" s="27">
        <f>IF(L210/100&gt;1.5,INT(51.39*POWER(ABS(L210/100-1.5),1.05)),0)</f>
        <v>0</v>
      </c>
      <c r="N210" s="12"/>
    </row>
    <row r="211" spans="1:14" x14ac:dyDescent="0.2">
      <c r="A211" s="43"/>
      <c r="B211" s="53"/>
      <c r="C211" s="47"/>
      <c r="D211" s="26">
        <f t="shared" ref="D211:D217" si="65">IF(AND(C211&gt;0,C211&lt;11.5),INT(58.015*POWER(ABS(C211-11.5),1.81)),0)</f>
        <v>0</v>
      </c>
      <c r="E211" s="44"/>
      <c r="F211" s="59"/>
      <c r="G211" s="26">
        <f t="shared" ref="G211:G217" si="66">IF(AND((60*E211+F211)&gt;0,(60*E211+F211)&lt;231),INT(0.160027*POWER(ABS(60*E211+F211-231),1.836)),0)</f>
        <v>0</v>
      </c>
      <c r="H211" s="49"/>
      <c r="I211" s="26">
        <f t="shared" ref="I211:I217" si="67">IF(H211&gt;75,INT(0.8465*POWER(ABS(H211-75),1.42)),0)</f>
        <v>0</v>
      </c>
      <c r="J211" s="49"/>
      <c r="K211" s="26">
        <f t="shared" ref="K211:K217" si="68">IF(J211&gt;220,INT(0.14354*POWER(ABS(J211-220),1.4)),0)</f>
        <v>0</v>
      </c>
      <c r="L211" s="49"/>
      <c r="M211" s="27">
        <f t="shared" ref="M211:M217" si="69">IF(L211/100&gt;1.5,INT(51.39*POWER(ABS(L211/100-1.5),1.05)),0)</f>
        <v>0</v>
      </c>
      <c r="N211" s="12"/>
    </row>
    <row r="212" spans="1:14" x14ac:dyDescent="0.2">
      <c r="A212" s="43"/>
      <c r="B212" s="53"/>
      <c r="C212" s="47"/>
      <c r="D212" s="26">
        <f t="shared" si="65"/>
        <v>0</v>
      </c>
      <c r="E212" s="44"/>
      <c r="F212" s="59"/>
      <c r="G212" s="26">
        <f t="shared" si="66"/>
        <v>0</v>
      </c>
      <c r="H212" s="49"/>
      <c r="I212" s="26">
        <f t="shared" si="67"/>
        <v>0</v>
      </c>
      <c r="J212" s="49"/>
      <c r="K212" s="26">
        <f t="shared" si="68"/>
        <v>0</v>
      </c>
      <c r="L212" s="49"/>
      <c r="M212" s="27">
        <f t="shared" si="69"/>
        <v>0</v>
      </c>
      <c r="N212" s="12"/>
    </row>
    <row r="213" spans="1:14" x14ac:dyDescent="0.2">
      <c r="A213" s="43"/>
      <c r="B213" s="53"/>
      <c r="C213" s="47"/>
      <c r="D213" s="26">
        <f t="shared" si="65"/>
        <v>0</v>
      </c>
      <c r="E213" s="44"/>
      <c r="F213" s="59"/>
      <c r="G213" s="26">
        <f t="shared" si="66"/>
        <v>0</v>
      </c>
      <c r="H213" s="49"/>
      <c r="I213" s="26">
        <f t="shared" si="67"/>
        <v>0</v>
      </c>
      <c r="J213" s="49"/>
      <c r="K213" s="26">
        <f t="shared" si="68"/>
        <v>0</v>
      </c>
      <c r="L213" s="49"/>
      <c r="M213" s="27">
        <f t="shared" si="69"/>
        <v>0</v>
      </c>
      <c r="N213" s="12"/>
    </row>
    <row r="214" spans="1:14" x14ac:dyDescent="0.2">
      <c r="A214" s="43"/>
      <c r="B214" s="53"/>
      <c r="C214" s="47"/>
      <c r="D214" s="26">
        <f t="shared" si="65"/>
        <v>0</v>
      </c>
      <c r="E214" s="44"/>
      <c r="F214" s="59"/>
      <c r="G214" s="26">
        <f t="shared" si="66"/>
        <v>0</v>
      </c>
      <c r="H214" s="49"/>
      <c r="I214" s="26">
        <f t="shared" si="67"/>
        <v>0</v>
      </c>
      <c r="J214" s="49"/>
      <c r="K214" s="26">
        <f t="shared" si="68"/>
        <v>0</v>
      </c>
      <c r="L214" s="49"/>
      <c r="M214" s="27">
        <f t="shared" si="69"/>
        <v>0</v>
      </c>
      <c r="N214" s="12"/>
    </row>
    <row r="215" spans="1:14" x14ac:dyDescent="0.2">
      <c r="A215" s="43"/>
      <c r="B215" s="53"/>
      <c r="C215" s="47"/>
      <c r="D215" s="26">
        <f t="shared" si="65"/>
        <v>0</v>
      </c>
      <c r="E215" s="44"/>
      <c r="F215" s="59"/>
      <c r="G215" s="26">
        <f t="shared" si="66"/>
        <v>0</v>
      </c>
      <c r="H215" s="49"/>
      <c r="I215" s="26">
        <f t="shared" si="67"/>
        <v>0</v>
      </c>
      <c r="J215" s="49"/>
      <c r="K215" s="26">
        <f t="shared" si="68"/>
        <v>0</v>
      </c>
      <c r="L215" s="49"/>
      <c r="M215" s="27">
        <f t="shared" si="69"/>
        <v>0</v>
      </c>
      <c r="N215" s="12"/>
    </row>
    <row r="216" spans="1:14" x14ac:dyDescent="0.2">
      <c r="A216" s="43"/>
      <c r="B216" s="53"/>
      <c r="C216" s="47"/>
      <c r="D216" s="26">
        <f t="shared" si="65"/>
        <v>0</v>
      </c>
      <c r="E216" s="44"/>
      <c r="F216" s="59"/>
      <c r="G216" s="26">
        <f t="shared" si="66"/>
        <v>0</v>
      </c>
      <c r="H216" s="49"/>
      <c r="I216" s="26">
        <f t="shared" si="67"/>
        <v>0</v>
      </c>
      <c r="J216" s="49"/>
      <c r="K216" s="26">
        <f t="shared" si="68"/>
        <v>0</v>
      </c>
      <c r="L216" s="49"/>
      <c r="M216" s="27">
        <f t="shared" si="69"/>
        <v>0</v>
      </c>
      <c r="N216" s="12"/>
    </row>
    <row r="217" spans="1:14" x14ac:dyDescent="0.2">
      <c r="A217" s="45"/>
      <c r="B217" s="54"/>
      <c r="C217" s="48"/>
      <c r="D217" s="26">
        <f t="shared" si="65"/>
        <v>0</v>
      </c>
      <c r="E217" s="46"/>
      <c r="F217" s="60"/>
      <c r="G217" s="26">
        <f t="shared" si="66"/>
        <v>0</v>
      </c>
      <c r="H217" s="50"/>
      <c r="I217" s="28">
        <f t="shared" si="67"/>
        <v>0</v>
      </c>
      <c r="J217" s="50"/>
      <c r="K217" s="28">
        <f t="shared" si="68"/>
        <v>0</v>
      </c>
      <c r="L217" s="50"/>
      <c r="M217" s="29">
        <f t="shared" si="69"/>
        <v>0</v>
      </c>
      <c r="N217" s="12"/>
    </row>
    <row r="218" spans="1:14" x14ac:dyDescent="0.2">
      <c r="A218" s="30"/>
      <c r="B218" s="32"/>
      <c r="C218" s="33"/>
      <c r="D218" s="33"/>
      <c r="E218" s="31"/>
      <c r="F218" s="61"/>
      <c r="G218" s="33"/>
      <c r="H218" s="75"/>
      <c r="I218" s="75"/>
      <c r="J218" s="75"/>
      <c r="K218" s="75"/>
      <c r="L218" s="75"/>
      <c r="M218" s="75"/>
      <c r="N218" s="12"/>
    </row>
    <row r="219" spans="1:14" x14ac:dyDescent="0.2">
      <c r="A219" s="13" t="s">
        <v>19</v>
      </c>
      <c r="B219" s="15"/>
      <c r="C219" s="75"/>
      <c r="D219" s="75"/>
      <c r="E219" s="81" t="s">
        <v>12</v>
      </c>
      <c r="F219" s="81"/>
      <c r="G219" s="34" t="s">
        <v>5</v>
      </c>
      <c r="H219" s="75"/>
      <c r="I219" s="75"/>
      <c r="J219" s="35"/>
      <c r="K219" s="77" t="s">
        <v>17</v>
      </c>
      <c r="L219" s="72"/>
      <c r="M219" s="75"/>
      <c r="N219" s="36">
        <f>D197+G197+I197+K197+M197</f>
        <v>0</v>
      </c>
    </row>
    <row r="220" spans="1:14" x14ac:dyDescent="0.2">
      <c r="A220" s="18"/>
      <c r="B220" s="15"/>
      <c r="C220" s="75"/>
      <c r="D220" s="75"/>
      <c r="E220" s="37" t="s">
        <v>9</v>
      </c>
      <c r="F220" s="62" t="s">
        <v>10</v>
      </c>
      <c r="G220" s="17"/>
      <c r="H220" s="75"/>
      <c r="I220" s="75"/>
      <c r="J220" s="35"/>
      <c r="K220" s="78" t="s">
        <v>18</v>
      </c>
      <c r="L220" s="72"/>
      <c r="M220" s="75"/>
      <c r="N220" s="36">
        <f>D209+G209+I209+K209+M209</f>
        <v>0</v>
      </c>
    </row>
    <row r="221" spans="1:14" ht="13.5" thickBot="1" x14ac:dyDescent="0.25">
      <c r="A221" s="38"/>
      <c r="B221" s="55"/>
      <c r="C221" s="40"/>
      <c r="D221" s="40"/>
      <c r="E221" s="51"/>
      <c r="F221" s="63"/>
      <c r="G221" s="39">
        <f>IF(AND((60*E221+F221)&gt;0,(60*E221+F221)&lt;242),INT(1.620772896*POWER(ABS(60*E221+F221-242.76),1.81)),0)</f>
        <v>0</v>
      </c>
      <c r="H221" s="40"/>
      <c r="I221" s="40"/>
      <c r="J221" s="41"/>
      <c r="K221" s="74" t="s">
        <v>14</v>
      </c>
      <c r="L221" s="73"/>
      <c r="M221" s="40"/>
      <c r="N221" s="42">
        <f>N219+N220+G221</f>
        <v>0</v>
      </c>
    </row>
    <row r="224" spans="1:14" ht="13.5" thickBot="1" x14ac:dyDescent="0.25"/>
    <row r="225" spans="1:14" ht="18" x14ac:dyDescent="0.25">
      <c r="A225" s="52" t="s">
        <v>11</v>
      </c>
      <c r="B225" s="80"/>
      <c r="C225" s="80"/>
      <c r="D225" s="80"/>
      <c r="E225" s="80"/>
      <c r="F225" s="80"/>
      <c r="G225" s="80"/>
      <c r="H225" s="80"/>
      <c r="I225" s="80"/>
      <c r="J225" s="6"/>
      <c r="K225" s="6"/>
      <c r="L225" s="6"/>
      <c r="M225" s="6"/>
      <c r="N225" s="7"/>
    </row>
    <row r="226" spans="1:14" x14ac:dyDescent="0.2">
      <c r="A226" s="8"/>
      <c r="B226" s="10"/>
      <c r="C226" s="11"/>
      <c r="D226" s="11"/>
      <c r="E226" s="9"/>
      <c r="F226" s="56"/>
      <c r="G226" s="11"/>
      <c r="H226" s="11"/>
      <c r="I226" s="11"/>
      <c r="J226" s="11"/>
      <c r="K226" s="11"/>
      <c r="L226" s="11"/>
      <c r="M226" s="11"/>
      <c r="N226" s="12"/>
    </row>
    <row r="227" spans="1:14" x14ac:dyDescent="0.2">
      <c r="A227" s="13" t="s">
        <v>2</v>
      </c>
      <c r="B227" s="15"/>
      <c r="C227" s="75"/>
      <c r="D227" s="75"/>
      <c r="E227" s="14"/>
      <c r="F227" s="57"/>
      <c r="G227" s="75"/>
      <c r="H227" s="75"/>
      <c r="I227" s="75"/>
      <c r="J227" s="75"/>
      <c r="K227" s="75"/>
      <c r="L227" s="75"/>
      <c r="M227" s="34"/>
      <c r="N227" s="12"/>
    </row>
    <row r="228" spans="1:14" x14ac:dyDescent="0.2">
      <c r="A228" s="18" t="s">
        <v>1</v>
      </c>
      <c r="B228" s="15" t="s">
        <v>4</v>
      </c>
      <c r="C228" s="75" t="s">
        <v>16</v>
      </c>
      <c r="D228" s="75" t="s">
        <v>5</v>
      </c>
      <c r="E228" s="81" t="s">
        <v>6</v>
      </c>
      <c r="F228" s="81"/>
      <c r="G228" s="75" t="s">
        <v>5</v>
      </c>
      <c r="H228" s="75" t="s">
        <v>15</v>
      </c>
      <c r="I228" s="75" t="s">
        <v>5</v>
      </c>
      <c r="J228" s="75" t="s">
        <v>7</v>
      </c>
      <c r="K228" s="75" t="s">
        <v>5</v>
      </c>
      <c r="L228" s="75" t="s">
        <v>8</v>
      </c>
      <c r="M228" s="17" t="s">
        <v>5</v>
      </c>
      <c r="N228" s="12"/>
    </row>
    <row r="229" spans="1:14" x14ac:dyDescent="0.2">
      <c r="A229" s="19"/>
      <c r="B229" s="21"/>
      <c r="C229" s="23" t="s">
        <v>10</v>
      </c>
      <c r="D229" s="22">
        <f>LARGE(D230:D237,1)+LARGE(D230:D237,2)+LARGE(D230:D237,3)</f>
        <v>0</v>
      </c>
      <c r="E229" s="20" t="s">
        <v>9</v>
      </c>
      <c r="F229" s="58" t="s">
        <v>10</v>
      </c>
      <c r="G229" s="22">
        <f>LARGE(G230:G237,1)+LARGE(G230:G237,2)+LARGE(G230:G237,3)</f>
        <v>0</v>
      </c>
      <c r="H229" s="76" t="s">
        <v>0</v>
      </c>
      <c r="I229" s="22">
        <f>LARGE(I230:I237,1)+LARGE(I230:I237,2)+LARGE(I230:I237,3)</f>
        <v>0</v>
      </c>
      <c r="J229" s="23" t="s">
        <v>0</v>
      </c>
      <c r="K229" s="22">
        <f>LARGE(K230:K237,1)+LARGE(K230:K237,2)+LARGE(K230:K237,3)</f>
        <v>0</v>
      </c>
      <c r="L229" s="23" t="s">
        <v>0</v>
      </c>
      <c r="M229" s="24">
        <f>LARGE(M230:M237,1)+LARGE(M230:M237,2)+LARGE(M230:M237,3)</f>
        <v>0</v>
      </c>
      <c r="N229" s="25"/>
    </row>
    <row r="230" spans="1:14" x14ac:dyDescent="0.2">
      <c r="A230" s="43"/>
      <c r="B230" s="53"/>
      <c r="C230" s="47"/>
      <c r="D230" s="26">
        <f>IF(AND(C230&gt;0,C230&lt;13),INT(46.0849*POWER(ABS(13-C230),1.81)),0)</f>
        <v>0</v>
      </c>
      <c r="E230" s="44"/>
      <c r="F230" s="59"/>
      <c r="G230" s="26">
        <f>IF(AND((60*E230+F230)&gt;0,(60*E230+F230)&lt;254),INT(0.11193*POWER(ABS(60*E230+F230-254),1.88)),0)</f>
        <v>0</v>
      </c>
      <c r="H230" s="49"/>
      <c r="I230" s="26">
        <f>IF(H230&gt;75,INT(1.84523*POWER(ABS(H230-75),1.348)),0)</f>
        <v>0</v>
      </c>
      <c r="J230" s="49"/>
      <c r="K230" s="26">
        <f>IF(J230&gt;210,INT(0.188807*POWER(ABS(J230-210),1.41)),0)</f>
        <v>0</v>
      </c>
      <c r="L230" s="49"/>
      <c r="M230" s="27">
        <f>IF(L230/100&gt;1.5,INT(56.0211*POWER(ABS(L230/100-1.5),1.05)),0)</f>
        <v>0</v>
      </c>
      <c r="N230" s="12"/>
    </row>
    <row r="231" spans="1:14" x14ac:dyDescent="0.2">
      <c r="A231" s="43"/>
      <c r="B231" s="53"/>
      <c r="C231" s="47"/>
      <c r="D231" s="26">
        <f t="shared" ref="D231:D237" si="70">IF(AND(C231&gt;0,C231&lt;13),INT(46.0849*POWER(ABS(13-C231),1.81)),0)</f>
        <v>0</v>
      </c>
      <c r="E231" s="44"/>
      <c r="F231" s="59"/>
      <c r="G231" s="26">
        <f t="shared" ref="G231:G237" si="71">IF(AND((60*E231+F231)&gt;0,(60*E231+F231)&lt;254),INT(0.11193*POWER(ABS(60*E231+F231-254),1.88)),0)</f>
        <v>0</v>
      </c>
      <c r="H231" s="49"/>
      <c r="I231" s="26">
        <f t="shared" ref="I231:I237" si="72">IF(H231&gt;75,INT(1.84523*POWER(ABS(H231-75),1.348)),0)</f>
        <v>0</v>
      </c>
      <c r="J231" s="49"/>
      <c r="K231" s="26">
        <f t="shared" ref="K231:K237" si="73">IF(J231&gt;210,INT(0.188807*POWER(ABS(J231-210),1.41)),0)</f>
        <v>0</v>
      </c>
      <c r="L231" s="49"/>
      <c r="M231" s="27">
        <f t="shared" ref="M231:M237" si="74">IF(L231/100&gt;1.5,INT(56.0211*POWER(ABS(L231/100-1.5),1.05)),0)</f>
        <v>0</v>
      </c>
      <c r="N231" s="12"/>
    </row>
    <row r="232" spans="1:14" x14ac:dyDescent="0.2">
      <c r="A232" s="43"/>
      <c r="B232" s="53"/>
      <c r="C232" s="47"/>
      <c r="D232" s="26">
        <f t="shared" si="70"/>
        <v>0</v>
      </c>
      <c r="E232" s="44"/>
      <c r="F232" s="59"/>
      <c r="G232" s="26">
        <f t="shared" si="71"/>
        <v>0</v>
      </c>
      <c r="H232" s="49"/>
      <c r="I232" s="26">
        <f t="shared" si="72"/>
        <v>0</v>
      </c>
      <c r="J232" s="49"/>
      <c r="K232" s="26">
        <f t="shared" si="73"/>
        <v>0</v>
      </c>
      <c r="L232" s="49"/>
      <c r="M232" s="27">
        <f t="shared" si="74"/>
        <v>0</v>
      </c>
      <c r="N232" s="12"/>
    </row>
    <row r="233" spans="1:14" x14ac:dyDescent="0.2">
      <c r="A233" s="43"/>
      <c r="B233" s="53"/>
      <c r="C233" s="47"/>
      <c r="D233" s="26">
        <f t="shared" si="70"/>
        <v>0</v>
      </c>
      <c r="E233" s="44"/>
      <c r="F233" s="59"/>
      <c r="G233" s="26">
        <f t="shared" si="71"/>
        <v>0</v>
      </c>
      <c r="H233" s="49"/>
      <c r="I233" s="26">
        <f t="shared" si="72"/>
        <v>0</v>
      </c>
      <c r="J233" s="49"/>
      <c r="K233" s="26">
        <f t="shared" si="73"/>
        <v>0</v>
      </c>
      <c r="L233" s="49"/>
      <c r="M233" s="27">
        <f t="shared" si="74"/>
        <v>0</v>
      </c>
      <c r="N233" s="12"/>
    </row>
    <row r="234" spans="1:14" x14ac:dyDescent="0.2">
      <c r="A234" s="43"/>
      <c r="B234" s="53"/>
      <c r="C234" s="47"/>
      <c r="D234" s="26">
        <f t="shared" si="70"/>
        <v>0</v>
      </c>
      <c r="E234" s="44"/>
      <c r="F234" s="59"/>
      <c r="G234" s="26">
        <f t="shared" si="71"/>
        <v>0</v>
      </c>
      <c r="H234" s="49"/>
      <c r="I234" s="26">
        <f t="shared" si="72"/>
        <v>0</v>
      </c>
      <c r="J234" s="49"/>
      <c r="K234" s="26">
        <f t="shared" si="73"/>
        <v>0</v>
      </c>
      <c r="L234" s="49"/>
      <c r="M234" s="27">
        <f t="shared" si="74"/>
        <v>0</v>
      </c>
      <c r="N234" s="12"/>
    </row>
    <row r="235" spans="1:14" x14ac:dyDescent="0.2">
      <c r="A235" s="43"/>
      <c r="B235" s="53"/>
      <c r="C235" s="47"/>
      <c r="D235" s="26">
        <f t="shared" si="70"/>
        <v>0</v>
      </c>
      <c r="E235" s="44"/>
      <c r="F235" s="59"/>
      <c r="G235" s="26">
        <f t="shared" si="71"/>
        <v>0</v>
      </c>
      <c r="H235" s="49"/>
      <c r="I235" s="26">
        <f t="shared" si="72"/>
        <v>0</v>
      </c>
      <c r="J235" s="49"/>
      <c r="K235" s="26">
        <f t="shared" si="73"/>
        <v>0</v>
      </c>
      <c r="L235" s="49"/>
      <c r="M235" s="27">
        <f t="shared" si="74"/>
        <v>0</v>
      </c>
      <c r="N235" s="12"/>
    </row>
    <row r="236" spans="1:14" x14ac:dyDescent="0.2">
      <c r="A236" s="43"/>
      <c r="B236" s="53"/>
      <c r="C236" s="47"/>
      <c r="D236" s="26">
        <f t="shared" si="70"/>
        <v>0</v>
      </c>
      <c r="E236" s="44"/>
      <c r="F236" s="59"/>
      <c r="G236" s="26">
        <f t="shared" si="71"/>
        <v>0</v>
      </c>
      <c r="H236" s="49"/>
      <c r="I236" s="26">
        <f t="shared" si="72"/>
        <v>0</v>
      </c>
      <c r="J236" s="49"/>
      <c r="K236" s="26">
        <f t="shared" si="73"/>
        <v>0</v>
      </c>
      <c r="L236" s="49"/>
      <c r="M236" s="27">
        <f t="shared" si="74"/>
        <v>0</v>
      </c>
      <c r="N236" s="12"/>
    </row>
    <row r="237" spans="1:14" x14ac:dyDescent="0.2">
      <c r="A237" s="45"/>
      <c r="B237" s="54"/>
      <c r="C237" s="48"/>
      <c r="D237" s="26">
        <f t="shared" si="70"/>
        <v>0</v>
      </c>
      <c r="E237" s="46"/>
      <c r="F237" s="60"/>
      <c r="G237" s="26">
        <f t="shared" si="71"/>
        <v>0</v>
      </c>
      <c r="H237" s="49"/>
      <c r="I237" s="26">
        <f t="shared" si="72"/>
        <v>0</v>
      </c>
      <c r="J237" s="50"/>
      <c r="K237" s="26">
        <f t="shared" si="73"/>
        <v>0</v>
      </c>
      <c r="L237" s="50"/>
      <c r="M237" s="27">
        <f t="shared" si="74"/>
        <v>0</v>
      </c>
      <c r="N237" s="12"/>
    </row>
    <row r="238" spans="1:14" x14ac:dyDescent="0.2">
      <c r="A238" s="30"/>
      <c r="B238" s="32"/>
      <c r="C238" s="33"/>
      <c r="D238" s="33"/>
      <c r="E238" s="31"/>
      <c r="F238" s="61"/>
      <c r="G238" s="33"/>
      <c r="H238" s="33"/>
      <c r="I238" s="33"/>
      <c r="J238" s="33"/>
      <c r="K238" s="33"/>
      <c r="L238" s="33"/>
      <c r="M238" s="33"/>
      <c r="N238" s="12"/>
    </row>
    <row r="239" spans="1:14" x14ac:dyDescent="0.2">
      <c r="A239" s="13" t="s">
        <v>3</v>
      </c>
      <c r="B239" s="15"/>
      <c r="C239" s="75"/>
      <c r="D239" s="75"/>
      <c r="E239" s="14"/>
      <c r="F239" s="57"/>
      <c r="G239" s="75"/>
      <c r="H239" s="75"/>
      <c r="I239" s="75"/>
      <c r="J239" s="75"/>
      <c r="K239" s="75"/>
      <c r="L239" s="75"/>
      <c r="M239" s="34"/>
      <c r="N239" s="12"/>
    </row>
    <row r="240" spans="1:14" x14ac:dyDescent="0.2">
      <c r="A240" s="18" t="s">
        <v>1</v>
      </c>
      <c r="B240" s="15" t="s">
        <v>4</v>
      </c>
      <c r="C240" s="75" t="s">
        <v>16</v>
      </c>
      <c r="D240" s="75" t="s">
        <v>5</v>
      </c>
      <c r="E240" s="81" t="s">
        <v>6</v>
      </c>
      <c r="F240" s="81"/>
      <c r="G240" s="75" t="s">
        <v>5</v>
      </c>
      <c r="H240" s="75" t="s">
        <v>15</v>
      </c>
      <c r="I240" s="75" t="s">
        <v>5</v>
      </c>
      <c r="J240" s="75" t="s">
        <v>7</v>
      </c>
      <c r="K240" s="75" t="s">
        <v>5</v>
      </c>
      <c r="L240" s="75" t="s">
        <v>8</v>
      </c>
      <c r="M240" s="17" t="s">
        <v>5</v>
      </c>
      <c r="N240" s="12"/>
    </row>
    <row r="241" spans="1:14" x14ac:dyDescent="0.2">
      <c r="A241" s="19"/>
      <c r="B241" s="21"/>
      <c r="C241" s="23" t="s">
        <v>10</v>
      </c>
      <c r="D241" s="22">
        <f>LARGE(D242:D249,1)+LARGE(D242:D249,2)+LARGE(D242:D249,3)</f>
        <v>0</v>
      </c>
      <c r="E241" s="20" t="s">
        <v>9</v>
      </c>
      <c r="F241" s="58" t="s">
        <v>10</v>
      </c>
      <c r="G241" s="22">
        <f>LARGE(G242:G249,1)+LARGE(G242:G249,2)+LARGE(G242:G249,3)</f>
        <v>0</v>
      </c>
      <c r="H241" s="76" t="s">
        <v>0</v>
      </c>
      <c r="I241" s="22">
        <f>LARGE(I242:I249,1)+LARGE(I242:I249,2)+LARGE(I242:I249,3)</f>
        <v>0</v>
      </c>
      <c r="J241" s="23" t="s">
        <v>0</v>
      </c>
      <c r="K241" s="22">
        <f>LARGE(K242:K249,1)+LARGE(K242:K249,2)+LARGE(K242:K249,3)</f>
        <v>0</v>
      </c>
      <c r="L241" s="23" t="s">
        <v>0</v>
      </c>
      <c r="M241" s="24">
        <f>LARGE(M242:M249,1)+LARGE(M242:M249,2)+LARGE(M242:M249,3)</f>
        <v>0</v>
      </c>
      <c r="N241" s="25"/>
    </row>
    <row r="242" spans="1:14" x14ac:dyDescent="0.2">
      <c r="A242" s="43"/>
      <c r="B242" s="53"/>
      <c r="C242" s="47"/>
      <c r="D242" s="26">
        <f>IF(AND(C242&gt;0,C242&lt;11.5),INT(58.015*POWER(ABS(C242-11.5),1.81)),0)</f>
        <v>0</v>
      </c>
      <c r="E242" s="44"/>
      <c r="F242" s="59"/>
      <c r="G242" s="26">
        <f>IF(AND((60*E242+F242)&gt;0,(60*E242+F242)&lt;231),INT(0.160027*POWER(ABS(60*E242+F242-231),1.836)),0)</f>
        <v>0</v>
      </c>
      <c r="H242" s="49"/>
      <c r="I242" s="26">
        <f>IF(H242&gt;75,INT(0.8465*POWER(ABS(H242-75),1.42)),0)</f>
        <v>0</v>
      </c>
      <c r="J242" s="49"/>
      <c r="K242" s="26">
        <f>IF(J242&gt;220,INT(0.14354*POWER(ABS(J242-220),1.4)),0)</f>
        <v>0</v>
      </c>
      <c r="L242" s="49"/>
      <c r="M242" s="27">
        <f>IF(L242/100&gt;1.5,INT(51.39*POWER(ABS(L242/100-1.5),1.05)),0)</f>
        <v>0</v>
      </c>
      <c r="N242" s="12"/>
    </row>
    <row r="243" spans="1:14" x14ac:dyDescent="0.2">
      <c r="A243" s="43"/>
      <c r="B243" s="53"/>
      <c r="C243" s="47"/>
      <c r="D243" s="26">
        <f t="shared" ref="D243:D249" si="75">IF(AND(C243&gt;0,C243&lt;11.5),INT(58.015*POWER(ABS(C243-11.5),1.81)),0)</f>
        <v>0</v>
      </c>
      <c r="E243" s="44"/>
      <c r="F243" s="59"/>
      <c r="G243" s="26">
        <f t="shared" ref="G243:G249" si="76">IF(AND((60*E243+F243)&gt;0,(60*E243+F243)&lt;231),INT(0.160027*POWER(ABS(60*E243+F243-231),1.836)),0)</f>
        <v>0</v>
      </c>
      <c r="H243" s="49"/>
      <c r="I243" s="26">
        <f t="shared" ref="I243:I249" si="77">IF(H243&gt;75,INT(0.8465*POWER(ABS(H243-75),1.42)),0)</f>
        <v>0</v>
      </c>
      <c r="J243" s="49"/>
      <c r="K243" s="26">
        <f t="shared" ref="K243:K249" si="78">IF(J243&gt;220,INT(0.14354*POWER(ABS(J243-220),1.4)),0)</f>
        <v>0</v>
      </c>
      <c r="L243" s="49"/>
      <c r="M243" s="27">
        <f t="shared" ref="M243:M249" si="79">IF(L243/100&gt;1.5,INT(51.39*POWER(ABS(L243/100-1.5),1.05)),0)</f>
        <v>0</v>
      </c>
      <c r="N243" s="12"/>
    </row>
    <row r="244" spans="1:14" x14ac:dyDescent="0.2">
      <c r="A244" s="43"/>
      <c r="B244" s="53"/>
      <c r="C244" s="47"/>
      <c r="D244" s="26">
        <f t="shared" si="75"/>
        <v>0</v>
      </c>
      <c r="E244" s="44"/>
      <c r="F244" s="59"/>
      <c r="G244" s="26">
        <f t="shared" si="76"/>
        <v>0</v>
      </c>
      <c r="H244" s="49"/>
      <c r="I244" s="26">
        <f t="shared" si="77"/>
        <v>0</v>
      </c>
      <c r="J244" s="49"/>
      <c r="K244" s="26">
        <f t="shared" si="78"/>
        <v>0</v>
      </c>
      <c r="L244" s="49"/>
      <c r="M244" s="27">
        <f t="shared" si="79"/>
        <v>0</v>
      </c>
      <c r="N244" s="12"/>
    </row>
    <row r="245" spans="1:14" x14ac:dyDescent="0.2">
      <c r="A245" s="43"/>
      <c r="B245" s="53"/>
      <c r="C245" s="47"/>
      <c r="D245" s="26">
        <f t="shared" si="75"/>
        <v>0</v>
      </c>
      <c r="E245" s="44"/>
      <c r="F245" s="59"/>
      <c r="G245" s="26">
        <f t="shared" si="76"/>
        <v>0</v>
      </c>
      <c r="H245" s="49"/>
      <c r="I245" s="26">
        <f t="shared" si="77"/>
        <v>0</v>
      </c>
      <c r="J245" s="49"/>
      <c r="K245" s="26">
        <f t="shared" si="78"/>
        <v>0</v>
      </c>
      <c r="L245" s="49"/>
      <c r="M245" s="27">
        <f t="shared" si="79"/>
        <v>0</v>
      </c>
      <c r="N245" s="12"/>
    </row>
    <row r="246" spans="1:14" x14ac:dyDescent="0.2">
      <c r="A246" s="43"/>
      <c r="B246" s="53"/>
      <c r="C246" s="47"/>
      <c r="D246" s="26">
        <f t="shared" si="75"/>
        <v>0</v>
      </c>
      <c r="E246" s="44"/>
      <c r="F246" s="59"/>
      <c r="G246" s="26">
        <f t="shared" si="76"/>
        <v>0</v>
      </c>
      <c r="H246" s="49"/>
      <c r="I246" s="26">
        <f t="shared" si="77"/>
        <v>0</v>
      </c>
      <c r="J246" s="49"/>
      <c r="K246" s="26">
        <f t="shared" si="78"/>
        <v>0</v>
      </c>
      <c r="L246" s="49"/>
      <c r="M246" s="27">
        <f t="shared" si="79"/>
        <v>0</v>
      </c>
      <c r="N246" s="12"/>
    </row>
    <row r="247" spans="1:14" x14ac:dyDescent="0.2">
      <c r="A247" s="43"/>
      <c r="B247" s="53"/>
      <c r="C247" s="47"/>
      <c r="D247" s="26">
        <f t="shared" si="75"/>
        <v>0</v>
      </c>
      <c r="E247" s="44"/>
      <c r="F247" s="59"/>
      <c r="G247" s="26">
        <f t="shared" si="76"/>
        <v>0</v>
      </c>
      <c r="H247" s="49"/>
      <c r="I247" s="26">
        <f t="shared" si="77"/>
        <v>0</v>
      </c>
      <c r="J247" s="49"/>
      <c r="K247" s="26">
        <f t="shared" si="78"/>
        <v>0</v>
      </c>
      <c r="L247" s="49"/>
      <c r="M247" s="27">
        <f t="shared" si="79"/>
        <v>0</v>
      </c>
      <c r="N247" s="12"/>
    </row>
    <row r="248" spans="1:14" x14ac:dyDescent="0.2">
      <c r="A248" s="43"/>
      <c r="B248" s="53"/>
      <c r="C248" s="47"/>
      <c r="D248" s="26">
        <f t="shared" si="75"/>
        <v>0</v>
      </c>
      <c r="E248" s="44"/>
      <c r="F248" s="59"/>
      <c r="G248" s="26">
        <f t="shared" si="76"/>
        <v>0</v>
      </c>
      <c r="H248" s="49"/>
      <c r="I248" s="26">
        <f t="shared" si="77"/>
        <v>0</v>
      </c>
      <c r="J248" s="49"/>
      <c r="K248" s="26">
        <f t="shared" si="78"/>
        <v>0</v>
      </c>
      <c r="L248" s="49"/>
      <c r="M248" s="27">
        <f t="shared" si="79"/>
        <v>0</v>
      </c>
      <c r="N248" s="12"/>
    </row>
    <row r="249" spans="1:14" x14ac:dyDescent="0.2">
      <c r="A249" s="45"/>
      <c r="B249" s="54"/>
      <c r="C249" s="48"/>
      <c r="D249" s="26">
        <f t="shared" si="75"/>
        <v>0</v>
      </c>
      <c r="E249" s="46"/>
      <c r="F249" s="60"/>
      <c r="G249" s="26">
        <f t="shared" si="76"/>
        <v>0</v>
      </c>
      <c r="H249" s="50"/>
      <c r="I249" s="28">
        <f t="shared" si="77"/>
        <v>0</v>
      </c>
      <c r="J249" s="50"/>
      <c r="K249" s="28">
        <f t="shared" si="78"/>
        <v>0</v>
      </c>
      <c r="L249" s="50"/>
      <c r="M249" s="29">
        <f t="shared" si="79"/>
        <v>0</v>
      </c>
      <c r="N249" s="12"/>
    </row>
    <row r="250" spans="1:14" x14ac:dyDescent="0.2">
      <c r="A250" s="30"/>
      <c r="B250" s="32"/>
      <c r="C250" s="33"/>
      <c r="D250" s="33"/>
      <c r="E250" s="31"/>
      <c r="F250" s="61"/>
      <c r="G250" s="33"/>
      <c r="H250" s="75"/>
      <c r="I250" s="75"/>
      <c r="J250" s="75"/>
      <c r="K250" s="75"/>
      <c r="L250" s="75"/>
      <c r="M250" s="75"/>
      <c r="N250" s="12"/>
    </row>
    <row r="251" spans="1:14" x14ac:dyDescent="0.2">
      <c r="A251" s="13" t="s">
        <v>19</v>
      </c>
      <c r="B251" s="15"/>
      <c r="C251" s="75"/>
      <c r="D251" s="75"/>
      <c r="E251" s="81" t="s">
        <v>12</v>
      </c>
      <c r="F251" s="81"/>
      <c r="G251" s="34" t="s">
        <v>5</v>
      </c>
      <c r="H251" s="75"/>
      <c r="I251" s="75"/>
      <c r="J251" s="35"/>
      <c r="K251" s="77" t="s">
        <v>17</v>
      </c>
      <c r="L251" s="72"/>
      <c r="M251" s="75"/>
      <c r="N251" s="36">
        <f>D229+G229+I229+K229+M229</f>
        <v>0</v>
      </c>
    </row>
    <row r="252" spans="1:14" x14ac:dyDescent="0.2">
      <c r="A252" s="18"/>
      <c r="B252" s="15"/>
      <c r="C252" s="75"/>
      <c r="D252" s="75"/>
      <c r="E252" s="37" t="s">
        <v>9</v>
      </c>
      <c r="F252" s="62" t="s">
        <v>10</v>
      </c>
      <c r="G252" s="17"/>
      <c r="H252" s="75"/>
      <c r="I252" s="75"/>
      <c r="J252" s="35"/>
      <c r="K252" s="78" t="s">
        <v>18</v>
      </c>
      <c r="L252" s="72"/>
      <c r="M252" s="75"/>
      <c r="N252" s="36">
        <f>D241+G241+I241+K241+M241</f>
        <v>0</v>
      </c>
    </row>
    <row r="253" spans="1:14" ht="13.5" thickBot="1" x14ac:dyDescent="0.25">
      <c r="A253" s="38"/>
      <c r="B253" s="55"/>
      <c r="C253" s="40"/>
      <c r="D253" s="40"/>
      <c r="E253" s="51"/>
      <c r="F253" s="63"/>
      <c r="G253" s="39">
        <f>IF(AND((60*E253+F253)&gt;0,(60*E253+F253)&lt;242),INT(1.620772896*POWER(ABS(60*E253+F253-242.76),1.81)),0)</f>
        <v>0</v>
      </c>
      <c r="H253" s="40"/>
      <c r="I253" s="40"/>
      <c r="J253" s="41"/>
      <c r="K253" s="74" t="s">
        <v>14</v>
      </c>
      <c r="L253" s="73"/>
      <c r="M253" s="40"/>
      <c r="N253" s="42">
        <f>N251+N252+G253</f>
        <v>0</v>
      </c>
    </row>
    <row r="256" spans="1:14" ht="13.5" thickBot="1" x14ac:dyDescent="0.25"/>
    <row r="257" spans="1:14" ht="18" x14ac:dyDescent="0.25">
      <c r="A257" s="52" t="s">
        <v>11</v>
      </c>
      <c r="B257" s="80"/>
      <c r="C257" s="80"/>
      <c r="D257" s="80"/>
      <c r="E257" s="80"/>
      <c r="F257" s="80"/>
      <c r="G257" s="80"/>
      <c r="H257" s="80"/>
      <c r="I257" s="80"/>
      <c r="J257" s="6"/>
      <c r="K257" s="6"/>
      <c r="L257" s="6"/>
      <c r="M257" s="6"/>
      <c r="N257" s="7"/>
    </row>
    <row r="258" spans="1:14" x14ac:dyDescent="0.2">
      <c r="A258" s="8"/>
      <c r="B258" s="10"/>
      <c r="C258" s="11"/>
      <c r="D258" s="11"/>
      <c r="E258" s="9"/>
      <c r="F258" s="56"/>
      <c r="G258" s="11"/>
      <c r="H258" s="11"/>
      <c r="I258" s="11"/>
      <c r="J258" s="11"/>
      <c r="K258" s="11"/>
      <c r="L258" s="11"/>
      <c r="M258" s="11"/>
      <c r="N258" s="12"/>
    </row>
    <row r="259" spans="1:14" x14ac:dyDescent="0.2">
      <c r="A259" s="13" t="s">
        <v>2</v>
      </c>
      <c r="B259" s="15"/>
      <c r="C259" s="75"/>
      <c r="D259" s="75"/>
      <c r="E259" s="14"/>
      <c r="F259" s="57"/>
      <c r="G259" s="75"/>
      <c r="H259" s="75"/>
      <c r="I259" s="75"/>
      <c r="J259" s="75"/>
      <c r="K259" s="75"/>
      <c r="L259" s="75"/>
      <c r="M259" s="34"/>
      <c r="N259" s="12"/>
    </row>
    <row r="260" spans="1:14" x14ac:dyDescent="0.2">
      <c r="A260" s="18" t="s">
        <v>1</v>
      </c>
      <c r="B260" s="15" t="s">
        <v>4</v>
      </c>
      <c r="C260" s="75" t="s">
        <v>16</v>
      </c>
      <c r="D260" s="75" t="s">
        <v>5</v>
      </c>
      <c r="E260" s="81" t="s">
        <v>6</v>
      </c>
      <c r="F260" s="81"/>
      <c r="G260" s="75" t="s">
        <v>5</v>
      </c>
      <c r="H260" s="75" t="s">
        <v>15</v>
      </c>
      <c r="I260" s="75" t="s">
        <v>5</v>
      </c>
      <c r="J260" s="75" t="s">
        <v>7</v>
      </c>
      <c r="K260" s="75" t="s">
        <v>5</v>
      </c>
      <c r="L260" s="75" t="s">
        <v>8</v>
      </c>
      <c r="M260" s="17" t="s">
        <v>5</v>
      </c>
      <c r="N260" s="12"/>
    </row>
    <row r="261" spans="1:14" x14ac:dyDescent="0.2">
      <c r="A261" s="19"/>
      <c r="B261" s="21"/>
      <c r="C261" s="23" t="s">
        <v>10</v>
      </c>
      <c r="D261" s="22">
        <f>LARGE(D262:D269,1)+LARGE(D262:D269,2)+LARGE(D262:D269,3)</f>
        <v>0</v>
      </c>
      <c r="E261" s="20" t="s">
        <v>9</v>
      </c>
      <c r="F261" s="58" t="s">
        <v>10</v>
      </c>
      <c r="G261" s="22">
        <f>LARGE(G262:G269,1)+LARGE(G262:G269,2)+LARGE(G262:G269,3)</f>
        <v>0</v>
      </c>
      <c r="H261" s="76" t="s">
        <v>0</v>
      </c>
      <c r="I261" s="22">
        <f>LARGE(I262:I269,1)+LARGE(I262:I269,2)+LARGE(I262:I269,3)</f>
        <v>0</v>
      </c>
      <c r="J261" s="23" t="s">
        <v>0</v>
      </c>
      <c r="K261" s="22">
        <f>LARGE(K262:K269,1)+LARGE(K262:K269,2)+LARGE(K262:K269,3)</f>
        <v>0</v>
      </c>
      <c r="L261" s="23" t="s">
        <v>0</v>
      </c>
      <c r="M261" s="24">
        <f>LARGE(M262:M269,1)+LARGE(M262:M269,2)+LARGE(M262:M269,3)</f>
        <v>0</v>
      </c>
      <c r="N261" s="25"/>
    </row>
    <row r="262" spans="1:14" x14ac:dyDescent="0.2">
      <c r="A262" s="43"/>
      <c r="B262" s="53"/>
      <c r="C262" s="47"/>
      <c r="D262" s="26">
        <f>IF(AND(C262&gt;0,C262&lt;13),INT(46.0849*POWER(ABS(13-C262),1.81)),0)</f>
        <v>0</v>
      </c>
      <c r="E262" s="44"/>
      <c r="F262" s="59"/>
      <c r="G262" s="26">
        <f>IF(AND((60*E262+F262)&gt;0,(60*E262+F262)&lt;254),INT(0.11193*POWER(ABS(60*E262+F262-254),1.88)),0)</f>
        <v>0</v>
      </c>
      <c r="H262" s="49"/>
      <c r="I262" s="26">
        <f>IF(H262&gt;75,INT(1.84523*POWER(ABS(H262-75),1.348)),0)</f>
        <v>0</v>
      </c>
      <c r="J262" s="49"/>
      <c r="K262" s="26">
        <f>IF(J262&gt;210,INT(0.188807*POWER(ABS(J262-210),1.41)),0)</f>
        <v>0</v>
      </c>
      <c r="L262" s="49"/>
      <c r="M262" s="27">
        <f>IF(L262/100&gt;1.5,INT(56.0211*POWER(ABS(L262/100-1.5),1.05)),0)</f>
        <v>0</v>
      </c>
      <c r="N262" s="12"/>
    </row>
    <row r="263" spans="1:14" x14ac:dyDescent="0.2">
      <c r="A263" s="43"/>
      <c r="B263" s="53"/>
      <c r="C263" s="47"/>
      <c r="D263" s="26">
        <f t="shared" ref="D263:D269" si="80">IF(AND(C263&gt;0,C263&lt;13),INT(46.0849*POWER(ABS(13-C263),1.81)),0)</f>
        <v>0</v>
      </c>
      <c r="E263" s="44"/>
      <c r="F263" s="59"/>
      <c r="G263" s="26">
        <f t="shared" ref="G263:G269" si="81">IF(AND((60*E263+F263)&gt;0,(60*E263+F263)&lt;254),INT(0.11193*POWER(ABS(60*E263+F263-254),1.88)),0)</f>
        <v>0</v>
      </c>
      <c r="H263" s="49"/>
      <c r="I263" s="26">
        <f t="shared" ref="I263:I269" si="82">IF(H263&gt;75,INT(1.84523*POWER(ABS(H263-75),1.348)),0)</f>
        <v>0</v>
      </c>
      <c r="J263" s="49"/>
      <c r="K263" s="26">
        <f t="shared" ref="K263:K269" si="83">IF(J263&gt;210,INT(0.188807*POWER(ABS(J263-210),1.41)),0)</f>
        <v>0</v>
      </c>
      <c r="L263" s="49"/>
      <c r="M263" s="27">
        <f t="shared" ref="M263:M269" si="84">IF(L263/100&gt;1.5,INT(56.0211*POWER(ABS(L263/100-1.5),1.05)),0)</f>
        <v>0</v>
      </c>
      <c r="N263" s="12"/>
    </row>
    <row r="264" spans="1:14" x14ac:dyDescent="0.2">
      <c r="A264" s="43"/>
      <c r="B264" s="53"/>
      <c r="C264" s="47"/>
      <c r="D264" s="26">
        <f t="shared" si="80"/>
        <v>0</v>
      </c>
      <c r="E264" s="44"/>
      <c r="F264" s="59"/>
      <c r="G264" s="26">
        <f t="shared" si="81"/>
        <v>0</v>
      </c>
      <c r="H264" s="49"/>
      <c r="I264" s="26">
        <f t="shared" si="82"/>
        <v>0</v>
      </c>
      <c r="J264" s="49"/>
      <c r="K264" s="26">
        <f t="shared" si="83"/>
        <v>0</v>
      </c>
      <c r="L264" s="49"/>
      <c r="M264" s="27">
        <f t="shared" si="84"/>
        <v>0</v>
      </c>
      <c r="N264" s="12"/>
    </row>
    <row r="265" spans="1:14" x14ac:dyDescent="0.2">
      <c r="A265" s="43"/>
      <c r="B265" s="53"/>
      <c r="C265" s="47"/>
      <c r="D265" s="26">
        <f t="shared" si="80"/>
        <v>0</v>
      </c>
      <c r="E265" s="44"/>
      <c r="F265" s="59"/>
      <c r="G265" s="26">
        <f t="shared" si="81"/>
        <v>0</v>
      </c>
      <c r="H265" s="49"/>
      <c r="I265" s="26">
        <f t="shared" si="82"/>
        <v>0</v>
      </c>
      <c r="J265" s="49"/>
      <c r="K265" s="26">
        <f t="shared" si="83"/>
        <v>0</v>
      </c>
      <c r="L265" s="49"/>
      <c r="M265" s="27">
        <f t="shared" si="84"/>
        <v>0</v>
      </c>
      <c r="N265" s="12"/>
    </row>
    <row r="266" spans="1:14" x14ac:dyDescent="0.2">
      <c r="A266" s="43"/>
      <c r="B266" s="53"/>
      <c r="C266" s="47"/>
      <c r="D266" s="26">
        <f t="shared" si="80"/>
        <v>0</v>
      </c>
      <c r="E266" s="44"/>
      <c r="F266" s="59"/>
      <c r="G266" s="26">
        <f t="shared" si="81"/>
        <v>0</v>
      </c>
      <c r="H266" s="49"/>
      <c r="I266" s="26">
        <f t="shared" si="82"/>
        <v>0</v>
      </c>
      <c r="J266" s="49"/>
      <c r="K266" s="26">
        <f t="shared" si="83"/>
        <v>0</v>
      </c>
      <c r="L266" s="49"/>
      <c r="M266" s="27">
        <f t="shared" si="84"/>
        <v>0</v>
      </c>
      <c r="N266" s="12"/>
    </row>
    <row r="267" spans="1:14" x14ac:dyDescent="0.2">
      <c r="A267" s="43"/>
      <c r="B267" s="53"/>
      <c r="C267" s="47"/>
      <c r="D267" s="26">
        <f t="shared" si="80"/>
        <v>0</v>
      </c>
      <c r="E267" s="44"/>
      <c r="F267" s="59"/>
      <c r="G267" s="26">
        <f t="shared" si="81"/>
        <v>0</v>
      </c>
      <c r="H267" s="49"/>
      <c r="I267" s="26">
        <f t="shared" si="82"/>
        <v>0</v>
      </c>
      <c r="J267" s="49"/>
      <c r="K267" s="26">
        <f t="shared" si="83"/>
        <v>0</v>
      </c>
      <c r="L267" s="49"/>
      <c r="M267" s="27">
        <f t="shared" si="84"/>
        <v>0</v>
      </c>
      <c r="N267" s="12"/>
    </row>
    <row r="268" spans="1:14" x14ac:dyDescent="0.2">
      <c r="A268" s="43"/>
      <c r="B268" s="53"/>
      <c r="C268" s="47"/>
      <c r="D268" s="26">
        <f t="shared" si="80"/>
        <v>0</v>
      </c>
      <c r="E268" s="44"/>
      <c r="F268" s="59"/>
      <c r="G268" s="26">
        <f t="shared" si="81"/>
        <v>0</v>
      </c>
      <c r="H268" s="49"/>
      <c r="I268" s="26">
        <f t="shared" si="82"/>
        <v>0</v>
      </c>
      <c r="J268" s="49"/>
      <c r="K268" s="26">
        <f t="shared" si="83"/>
        <v>0</v>
      </c>
      <c r="L268" s="49"/>
      <c r="M268" s="27">
        <f t="shared" si="84"/>
        <v>0</v>
      </c>
      <c r="N268" s="12"/>
    </row>
    <row r="269" spans="1:14" x14ac:dyDescent="0.2">
      <c r="A269" s="45"/>
      <c r="B269" s="54"/>
      <c r="C269" s="48"/>
      <c r="D269" s="26">
        <f t="shared" si="80"/>
        <v>0</v>
      </c>
      <c r="E269" s="46"/>
      <c r="F269" s="60"/>
      <c r="G269" s="26">
        <f t="shared" si="81"/>
        <v>0</v>
      </c>
      <c r="H269" s="49"/>
      <c r="I269" s="26">
        <f t="shared" si="82"/>
        <v>0</v>
      </c>
      <c r="J269" s="50"/>
      <c r="K269" s="26">
        <f t="shared" si="83"/>
        <v>0</v>
      </c>
      <c r="L269" s="50"/>
      <c r="M269" s="27">
        <f t="shared" si="84"/>
        <v>0</v>
      </c>
      <c r="N269" s="12"/>
    </row>
    <row r="270" spans="1:14" x14ac:dyDescent="0.2">
      <c r="A270" s="30"/>
      <c r="B270" s="32"/>
      <c r="C270" s="33"/>
      <c r="D270" s="33"/>
      <c r="E270" s="31"/>
      <c r="F270" s="61"/>
      <c r="G270" s="33"/>
      <c r="H270" s="33"/>
      <c r="I270" s="33"/>
      <c r="J270" s="33"/>
      <c r="K270" s="33"/>
      <c r="L270" s="33"/>
      <c r="M270" s="33"/>
      <c r="N270" s="12"/>
    </row>
    <row r="271" spans="1:14" x14ac:dyDescent="0.2">
      <c r="A271" s="13" t="s">
        <v>3</v>
      </c>
      <c r="B271" s="15"/>
      <c r="C271" s="75"/>
      <c r="D271" s="75"/>
      <c r="E271" s="14"/>
      <c r="F271" s="57"/>
      <c r="G271" s="75"/>
      <c r="H271" s="75"/>
      <c r="I271" s="75"/>
      <c r="J271" s="75"/>
      <c r="K271" s="75"/>
      <c r="L271" s="75"/>
      <c r="M271" s="34"/>
      <c r="N271" s="12"/>
    </row>
    <row r="272" spans="1:14" x14ac:dyDescent="0.2">
      <c r="A272" s="18" t="s">
        <v>1</v>
      </c>
      <c r="B272" s="15" t="s">
        <v>4</v>
      </c>
      <c r="C272" s="75" t="s">
        <v>16</v>
      </c>
      <c r="D272" s="75" t="s">
        <v>5</v>
      </c>
      <c r="E272" s="81" t="s">
        <v>6</v>
      </c>
      <c r="F272" s="81"/>
      <c r="G272" s="75" t="s">
        <v>5</v>
      </c>
      <c r="H272" s="75" t="s">
        <v>15</v>
      </c>
      <c r="I272" s="75" t="s">
        <v>5</v>
      </c>
      <c r="J272" s="75" t="s">
        <v>7</v>
      </c>
      <c r="K272" s="75" t="s">
        <v>5</v>
      </c>
      <c r="L272" s="75" t="s">
        <v>8</v>
      </c>
      <c r="M272" s="17" t="s">
        <v>5</v>
      </c>
      <c r="N272" s="12"/>
    </row>
    <row r="273" spans="1:14" x14ac:dyDescent="0.2">
      <c r="A273" s="19"/>
      <c r="B273" s="21"/>
      <c r="C273" s="23" t="s">
        <v>10</v>
      </c>
      <c r="D273" s="22">
        <f>LARGE(D274:D281,1)+LARGE(D274:D281,2)+LARGE(D274:D281,3)</f>
        <v>0</v>
      </c>
      <c r="E273" s="20" t="s">
        <v>9</v>
      </c>
      <c r="F273" s="58" t="s">
        <v>10</v>
      </c>
      <c r="G273" s="22">
        <f>LARGE(G274:G281,1)+LARGE(G274:G281,2)+LARGE(G274:G281,3)</f>
        <v>0</v>
      </c>
      <c r="H273" s="76" t="s">
        <v>0</v>
      </c>
      <c r="I273" s="22">
        <f>LARGE(I274:I281,1)+LARGE(I274:I281,2)+LARGE(I274:I281,3)</f>
        <v>0</v>
      </c>
      <c r="J273" s="23" t="s">
        <v>0</v>
      </c>
      <c r="K273" s="22">
        <f>LARGE(K274:K281,1)+LARGE(K274:K281,2)+LARGE(K274:K281,3)</f>
        <v>0</v>
      </c>
      <c r="L273" s="23" t="s">
        <v>0</v>
      </c>
      <c r="M273" s="24">
        <f>LARGE(M274:M281,1)+LARGE(M274:M281,2)+LARGE(M274:M281,3)</f>
        <v>0</v>
      </c>
      <c r="N273" s="25"/>
    </row>
    <row r="274" spans="1:14" x14ac:dyDescent="0.2">
      <c r="A274" s="43"/>
      <c r="B274" s="53"/>
      <c r="C274" s="47"/>
      <c r="D274" s="26">
        <f>IF(AND(C274&gt;0,C274&lt;11.5),INT(58.015*POWER(ABS(C274-11.5),1.81)),0)</f>
        <v>0</v>
      </c>
      <c r="E274" s="44"/>
      <c r="F274" s="59"/>
      <c r="G274" s="26">
        <f>IF(AND((60*E274+F274)&gt;0,(60*E274+F274)&lt;231),INT(0.160027*POWER(ABS(60*E274+F274-231),1.836)),0)</f>
        <v>0</v>
      </c>
      <c r="H274" s="49"/>
      <c r="I274" s="26">
        <f>IF(H274&gt;75,INT(0.8465*POWER(ABS(H274-75),1.42)),0)</f>
        <v>0</v>
      </c>
      <c r="J274" s="49"/>
      <c r="K274" s="26">
        <f>IF(J274&gt;220,INT(0.14354*POWER(ABS(J274-220),1.4)),0)</f>
        <v>0</v>
      </c>
      <c r="L274" s="49"/>
      <c r="M274" s="27">
        <f>IF(L274/100&gt;1.5,INT(51.39*POWER(ABS(L274/100-1.5),1.05)),0)</f>
        <v>0</v>
      </c>
      <c r="N274" s="12"/>
    </row>
    <row r="275" spans="1:14" x14ac:dyDescent="0.2">
      <c r="A275" s="43"/>
      <c r="B275" s="53"/>
      <c r="C275" s="47"/>
      <c r="D275" s="26">
        <f t="shared" ref="D275:D281" si="85">IF(AND(C275&gt;0,C275&lt;11.5),INT(58.015*POWER(ABS(C275-11.5),1.81)),0)</f>
        <v>0</v>
      </c>
      <c r="E275" s="44"/>
      <c r="F275" s="59"/>
      <c r="G275" s="26">
        <f t="shared" ref="G275:G281" si="86">IF(AND((60*E275+F275)&gt;0,(60*E275+F275)&lt;231),INT(0.160027*POWER(ABS(60*E275+F275-231),1.836)),0)</f>
        <v>0</v>
      </c>
      <c r="H275" s="49"/>
      <c r="I275" s="26">
        <f t="shared" ref="I275:I281" si="87">IF(H275&gt;75,INT(0.8465*POWER(ABS(H275-75),1.42)),0)</f>
        <v>0</v>
      </c>
      <c r="J275" s="49"/>
      <c r="K275" s="26">
        <f t="shared" ref="K275:K281" si="88">IF(J275&gt;220,INT(0.14354*POWER(ABS(J275-220),1.4)),0)</f>
        <v>0</v>
      </c>
      <c r="L275" s="49"/>
      <c r="M275" s="27">
        <f t="shared" ref="M275:M281" si="89">IF(L275/100&gt;1.5,INT(51.39*POWER(ABS(L275/100-1.5),1.05)),0)</f>
        <v>0</v>
      </c>
      <c r="N275" s="12"/>
    </row>
    <row r="276" spans="1:14" x14ac:dyDescent="0.2">
      <c r="A276" s="43"/>
      <c r="B276" s="53"/>
      <c r="C276" s="47"/>
      <c r="D276" s="26">
        <f t="shared" si="85"/>
        <v>0</v>
      </c>
      <c r="E276" s="44"/>
      <c r="F276" s="59"/>
      <c r="G276" s="26">
        <f t="shared" si="86"/>
        <v>0</v>
      </c>
      <c r="H276" s="49"/>
      <c r="I276" s="26">
        <f t="shared" si="87"/>
        <v>0</v>
      </c>
      <c r="J276" s="49"/>
      <c r="K276" s="26">
        <f t="shared" si="88"/>
        <v>0</v>
      </c>
      <c r="L276" s="49"/>
      <c r="M276" s="27">
        <f t="shared" si="89"/>
        <v>0</v>
      </c>
      <c r="N276" s="12"/>
    </row>
    <row r="277" spans="1:14" x14ac:dyDescent="0.2">
      <c r="A277" s="43"/>
      <c r="B277" s="53"/>
      <c r="C277" s="47"/>
      <c r="D277" s="26">
        <f t="shared" si="85"/>
        <v>0</v>
      </c>
      <c r="E277" s="44"/>
      <c r="F277" s="59"/>
      <c r="G277" s="26">
        <f t="shared" si="86"/>
        <v>0</v>
      </c>
      <c r="H277" s="49"/>
      <c r="I277" s="26">
        <f t="shared" si="87"/>
        <v>0</v>
      </c>
      <c r="J277" s="49"/>
      <c r="K277" s="26">
        <f t="shared" si="88"/>
        <v>0</v>
      </c>
      <c r="L277" s="49"/>
      <c r="M277" s="27">
        <f t="shared" si="89"/>
        <v>0</v>
      </c>
      <c r="N277" s="12"/>
    </row>
    <row r="278" spans="1:14" x14ac:dyDescent="0.2">
      <c r="A278" s="43"/>
      <c r="B278" s="53"/>
      <c r="C278" s="47"/>
      <c r="D278" s="26">
        <f t="shared" si="85"/>
        <v>0</v>
      </c>
      <c r="E278" s="44"/>
      <c r="F278" s="59"/>
      <c r="G278" s="26">
        <f t="shared" si="86"/>
        <v>0</v>
      </c>
      <c r="H278" s="49"/>
      <c r="I278" s="26">
        <f t="shared" si="87"/>
        <v>0</v>
      </c>
      <c r="J278" s="49"/>
      <c r="K278" s="26">
        <f t="shared" si="88"/>
        <v>0</v>
      </c>
      <c r="L278" s="49"/>
      <c r="M278" s="27">
        <f t="shared" si="89"/>
        <v>0</v>
      </c>
      <c r="N278" s="12"/>
    </row>
    <row r="279" spans="1:14" x14ac:dyDescent="0.2">
      <c r="A279" s="43"/>
      <c r="B279" s="53"/>
      <c r="C279" s="47"/>
      <c r="D279" s="26">
        <f t="shared" si="85"/>
        <v>0</v>
      </c>
      <c r="E279" s="44"/>
      <c r="F279" s="59"/>
      <c r="G279" s="26">
        <f t="shared" si="86"/>
        <v>0</v>
      </c>
      <c r="H279" s="49"/>
      <c r="I279" s="26">
        <f t="shared" si="87"/>
        <v>0</v>
      </c>
      <c r="J279" s="49"/>
      <c r="K279" s="26">
        <f t="shared" si="88"/>
        <v>0</v>
      </c>
      <c r="L279" s="49"/>
      <c r="M279" s="27">
        <f t="shared" si="89"/>
        <v>0</v>
      </c>
      <c r="N279" s="12"/>
    </row>
    <row r="280" spans="1:14" x14ac:dyDescent="0.2">
      <c r="A280" s="43"/>
      <c r="B280" s="53"/>
      <c r="C280" s="47"/>
      <c r="D280" s="26">
        <f t="shared" si="85"/>
        <v>0</v>
      </c>
      <c r="E280" s="44"/>
      <c r="F280" s="59"/>
      <c r="G280" s="26">
        <f t="shared" si="86"/>
        <v>0</v>
      </c>
      <c r="H280" s="49"/>
      <c r="I280" s="26">
        <f t="shared" si="87"/>
        <v>0</v>
      </c>
      <c r="J280" s="49"/>
      <c r="K280" s="26">
        <f t="shared" si="88"/>
        <v>0</v>
      </c>
      <c r="L280" s="49"/>
      <c r="M280" s="27">
        <f t="shared" si="89"/>
        <v>0</v>
      </c>
      <c r="N280" s="12"/>
    </row>
    <row r="281" spans="1:14" x14ac:dyDescent="0.2">
      <c r="A281" s="45"/>
      <c r="B281" s="54"/>
      <c r="C281" s="48"/>
      <c r="D281" s="26">
        <f t="shared" si="85"/>
        <v>0</v>
      </c>
      <c r="E281" s="46"/>
      <c r="F281" s="60"/>
      <c r="G281" s="26">
        <f t="shared" si="86"/>
        <v>0</v>
      </c>
      <c r="H281" s="50"/>
      <c r="I281" s="28">
        <f t="shared" si="87"/>
        <v>0</v>
      </c>
      <c r="J281" s="50"/>
      <c r="K281" s="28">
        <f t="shared" si="88"/>
        <v>0</v>
      </c>
      <c r="L281" s="50"/>
      <c r="M281" s="29">
        <f t="shared" si="89"/>
        <v>0</v>
      </c>
      <c r="N281" s="12"/>
    </row>
    <row r="282" spans="1:14" x14ac:dyDescent="0.2">
      <c r="A282" s="30"/>
      <c r="B282" s="32"/>
      <c r="C282" s="33"/>
      <c r="D282" s="33"/>
      <c r="E282" s="31"/>
      <c r="F282" s="61"/>
      <c r="G282" s="33"/>
      <c r="H282" s="75"/>
      <c r="I282" s="75"/>
      <c r="J282" s="75"/>
      <c r="K282" s="75"/>
      <c r="L282" s="75"/>
      <c r="M282" s="75"/>
      <c r="N282" s="12"/>
    </row>
    <row r="283" spans="1:14" x14ac:dyDescent="0.2">
      <c r="A283" s="13" t="s">
        <v>19</v>
      </c>
      <c r="B283" s="15"/>
      <c r="C283" s="75"/>
      <c r="D283" s="75"/>
      <c r="E283" s="81" t="s">
        <v>12</v>
      </c>
      <c r="F283" s="81"/>
      <c r="G283" s="34" t="s">
        <v>5</v>
      </c>
      <c r="H283" s="75"/>
      <c r="I283" s="75"/>
      <c r="J283" s="35"/>
      <c r="K283" s="77" t="s">
        <v>17</v>
      </c>
      <c r="L283" s="72"/>
      <c r="M283" s="75"/>
      <c r="N283" s="36">
        <f>D261+G261+I261+K261+M261</f>
        <v>0</v>
      </c>
    </row>
    <row r="284" spans="1:14" x14ac:dyDescent="0.2">
      <c r="A284" s="18"/>
      <c r="B284" s="15"/>
      <c r="C284" s="75"/>
      <c r="D284" s="75"/>
      <c r="E284" s="37" t="s">
        <v>9</v>
      </c>
      <c r="F284" s="62" t="s">
        <v>10</v>
      </c>
      <c r="G284" s="17"/>
      <c r="H284" s="75"/>
      <c r="I284" s="75"/>
      <c r="J284" s="35"/>
      <c r="K284" s="78" t="s">
        <v>18</v>
      </c>
      <c r="L284" s="72"/>
      <c r="M284" s="75"/>
      <c r="N284" s="36">
        <f>D273+G273+I273+K273+M273</f>
        <v>0</v>
      </c>
    </row>
    <row r="285" spans="1:14" ht="13.5" thickBot="1" x14ac:dyDescent="0.25">
      <c r="A285" s="38"/>
      <c r="B285" s="55"/>
      <c r="C285" s="40"/>
      <c r="D285" s="40"/>
      <c r="E285" s="51"/>
      <c r="F285" s="63"/>
      <c r="G285" s="39">
        <f>IF(AND((60*E285+F285)&gt;0,(60*E285+F285)&lt;242),INT(1.620772896*POWER(ABS(60*E285+F285-242.76),1.81)),0)</f>
        <v>0</v>
      </c>
      <c r="H285" s="40"/>
      <c r="I285" s="40"/>
      <c r="J285" s="41"/>
      <c r="K285" s="74" t="s">
        <v>14</v>
      </c>
      <c r="L285" s="73"/>
      <c r="M285" s="40"/>
      <c r="N285" s="42">
        <f>N283+N284+G285</f>
        <v>0</v>
      </c>
    </row>
    <row r="288" spans="1:14" ht="13.5" thickBot="1" x14ac:dyDescent="0.25"/>
    <row r="289" spans="1:14" ht="18" x14ac:dyDescent="0.25">
      <c r="A289" s="52" t="s">
        <v>11</v>
      </c>
      <c r="B289" s="80"/>
      <c r="C289" s="80"/>
      <c r="D289" s="80"/>
      <c r="E289" s="80"/>
      <c r="F289" s="80"/>
      <c r="G289" s="80"/>
      <c r="H289" s="80"/>
      <c r="I289" s="80"/>
      <c r="J289" s="6"/>
      <c r="K289" s="6"/>
      <c r="L289" s="6"/>
      <c r="M289" s="6"/>
      <c r="N289" s="7"/>
    </row>
    <row r="290" spans="1:14" x14ac:dyDescent="0.2">
      <c r="A290" s="8"/>
      <c r="B290" s="10"/>
      <c r="C290" s="11"/>
      <c r="D290" s="11"/>
      <c r="E290" s="9"/>
      <c r="F290" s="56"/>
      <c r="G290" s="11"/>
      <c r="H290" s="11"/>
      <c r="I290" s="11"/>
      <c r="J290" s="11"/>
      <c r="K290" s="11"/>
      <c r="L290" s="11"/>
      <c r="M290" s="11"/>
      <c r="N290" s="12"/>
    </row>
    <row r="291" spans="1:14" x14ac:dyDescent="0.2">
      <c r="A291" s="13" t="s">
        <v>2</v>
      </c>
      <c r="B291" s="15"/>
      <c r="C291" s="75"/>
      <c r="D291" s="75"/>
      <c r="E291" s="14"/>
      <c r="F291" s="57"/>
      <c r="G291" s="75"/>
      <c r="H291" s="75"/>
      <c r="I291" s="75"/>
      <c r="J291" s="75"/>
      <c r="K291" s="75"/>
      <c r="L291" s="75"/>
      <c r="M291" s="34"/>
      <c r="N291" s="12"/>
    </row>
    <row r="292" spans="1:14" x14ac:dyDescent="0.2">
      <c r="A292" s="18" t="s">
        <v>1</v>
      </c>
      <c r="B292" s="15" t="s">
        <v>4</v>
      </c>
      <c r="C292" s="75" t="s">
        <v>16</v>
      </c>
      <c r="D292" s="75" t="s">
        <v>5</v>
      </c>
      <c r="E292" s="81" t="s">
        <v>6</v>
      </c>
      <c r="F292" s="81"/>
      <c r="G292" s="75" t="s">
        <v>5</v>
      </c>
      <c r="H292" s="75" t="s">
        <v>15</v>
      </c>
      <c r="I292" s="75" t="s">
        <v>5</v>
      </c>
      <c r="J292" s="75" t="s">
        <v>7</v>
      </c>
      <c r="K292" s="75" t="s">
        <v>5</v>
      </c>
      <c r="L292" s="75" t="s">
        <v>8</v>
      </c>
      <c r="M292" s="17" t="s">
        <v>5</v>
      </c>
      <c r="N292" s="12"/>
    </row>
    <row r="293" spans="1:14" x14ac:dyDescent="0.2">
      <c r="A293" s="19"/>
      <c r="B293" s="21"/>
      <c r="C293" s="23" t="s">
        <v>10</v>
      </c>
      <c r="D293" s="22">
        <f>LARGE(D294:D301,1)+LARGE(D294:D301,2)+LARGE(D294:D301,3)</f>
        <v>0</v>
      </c>
      <c r="E293" s="20" t="s">
        <v>9</v>
      </c>
      <c r="F293" s="58" t="s">
        <v>10</v>
      </c>
      <c r="G293" s="22">
        <f>LARGE(G294:G301,1)+LARGE(G294:G301,2)+LARGE(G294:G301,3)</f>
        <v>0</v>
      </c>
      <c r="H293" s="76" t="s">
        <v>0</v>
      </c>
      <c r="I293" s="22">
        <f>LARGE(I294:I301,1)+LARGE(I294:I301,2)+LARGE(I294:I301,3)</f>
        <v>0</v>
      </c>
      <c r="J293" s="23" t="s">
        <v>0</v>
      </c>
      <c r="K293" s="22">
        <f>LARGE(K294:K301,1)+LARGE(K294:K301,2)+LARGE(K294:K301,3)</f>
        <v>0</v>
      </c>
      <c r="L293" s="23" t="s">
        <v>0</v>
      </c>
      <c r="M293" s="24">
        <f>LARGE(M294:M301,1)+LARGE(M294:M301,2)+LARGE(M294:M301,3)</f>
        <v>0</v>
      </c>
      <c r="N293" s="25"/>
    </row>
    <row r="294" spans="1:14" x14ac:dyDescent="0.2">
      <c r="A294" s="43"/>
      <c r="B294" s="53"/>
      <c r="C294" s="47"/>
      <c r="D294" s="26">
        <f>IF(AND(C294&gt;0,C294&lt;13),INT(46.0849*POWER(ABS(13-C294),1.81)),0)</f>
        <v>0</v>
      </c>
      <c r="E294" s="44"/>
      <c r="F294" s="59"/>
      <c r="G294" s="26">
        <f>IF(AND((60*E294+F294)&gt;0,(60*E294+F294)&lt;254),INT(0.11193*POWER(ABS(60*E294+F294-254),1.88)),0)</f>
        <v>0</v>
      </c>
      <c r="H294" s="49"/>
      <c r="I294" s="26">
        <f>IF(H294&gt;75,INT(1.84523*POWER(ABS(H294-75),1.348)),0)</f>
        <v>0</v>
      </c>
      <c r="J294" s="49"/>
      <c r="K294" s="26">
        <f>IF(J294&gt;210,INT(0.188807*POWER(ABS(J294-210),1.41)),0)</f>
        <v>0</v>
      </c>
      <c r="L294" s="49"/>
      <c r="M294" s="27">
        <f>IF(L294/100&gt;1.5,INT(56.0211*POWER(ABS(L294/100-1.5),1.05)),0)</f>
        <v>0</v>
      </c>
      <c r="N294" s="12"/>
    </row>
    <row r="295" spans="1:14" x14ac:dyDescent="0.2">
      <c r="A295" s="43"/>
      <c r="B295" s="53"/>
      <c r="C295" s="47"/>
      <c r="D295" s="26">
        <f t="shared" ref="D295:D301" si="90">IF(AND(C295&gt;0,C295&lt;13),INT(46.0849*POWER(ABS(13-C295),1.81)),0)</f>
        <v>0</v>
      </c>
      <c r="E295" s="44"/>
      <c r="F295" s="59"/>
      <c r="G295" s="26">
        <f t="shared" ref="G295:G301" si="91">IF(AND((60*E295+F295)&gt;0,(60*E295+F295)&lt;254),INT(0.11193*POWER(ABS(60*E295+F295-254),1.88)),0)</f>
        <v>0</v>
      </c>
      <c r="H295" s="49"/>
      <c r="I295" s="26">
        <f t="shared" ref="I295:I301" si="92">IF(H295&gt;75,INT(1.84523*POWER(ABS(H295-75),1.348)),0)</f>
        <v>0</v>
      </c>
      <c r="J295" s="49"/>
      <c r="K295" s="26">
        <f t="shared" ref="K295:K301" si="93">IF(J295&gt;210,INT(0.188807*POWER(ABS(J295-210),1.41)),0)</f>
        <v>0</v>
      </c>
      <c r="L295" s="49"/>
      <c r="M295" s="27">
        <f t="shared" ref="M295:M301" si="94">IF(L295/100&gt;1.5,INT(56.0211*POWER(ABS(L295/100-1.5),1.05)),0)</f>
        <v>0</v>
      </c>
      <c r="N295" s="12"/>
    </row>
    <row r="296" spans="1:14" x14ac:dyDescent="0.2">
      <c r="A296" s="43"/>
      <c r="B296" s="53"/>
      <c r="C296" s="47"/>
      <c r="D296" s="26">
        <f t="shared" si="90"/>
        <v>0</v>
      </c>
      <c r="E296" s="44"/>
      <c r="F296" s="59"/>
      <c r="G296" s="26">
        <f t="shared" si="91"/>
        <v>0</v>
      </c>
      <c r="H296" s="49"/>
      <c r="I296" s="26">
        <f t="shared" si="92"/>
        <v>0</v>
      </c>
      <c r="J296" s="49"/>
      <c r="K296" s="26">
        <f t="shared" si="93"/>
        <v>0</v>
      </c>
      <c r="L296" s="49"/>
      <c r="M296" s="27">
        <f t="shared" si="94"/>
        <v>0</v>
      </c>
      <c r="N296" s="12"/>
    </row>
    <row r="297" spans="1:14" x14ac:dyDescent="0.2">
      <c r="A297" s="43"/>
      <c r="B297" s="53"/>
      <c r="C297" s="47"/>
      <c r="D297" s="26">
        <f t="shared" si="90"/>
        <v>0</v>
      </c>
      <c r="E297" s="44"/>
      <c r="F297" s="59"/>
      <c r="G297" s="26">
        <f t="shared" si="91"/>
        <v>0</v>
      </c>
      <c r="H297" s="49"/>
      <c r="I297" s="26">
        <f t="shared" si="92"/>
        <v>0</v>
      </c>
      <c r="J297" s="49"/>
      <c r="K297" s="26">
        <f t="shared" si="93"/>
        <v>0</v>
      </c>
      <c r="L297" s="49"/>
      <c r="M297" s="27">
        <f t="shared" si="94"/>
        <v>0</v>
      </c>
      <c r="N297" s="12"/>
    </row>
    <row r="298" spans="1:14" x14ac:dyDescent="0.2">
      <c r="A298" s="43"/>
      <c r="B298" s="53"/>
      <c r="C298" s="47"/>
      <c r="D298" s="26">
        <f t="shared" si="90"/>
        <v>0</v>
      </c>
      <c r="E298" s="44"/>
      <c r="F298" s="59"/>
      <c r="G298" s="26">
        <f t="shared" si="91"/>
        <v>0</v>
      </c>
      <c r="H298" s="49"/>
      <c r="I298" s="26">
        <f t="shared" si="92"/>
        <v>0</v>
      </c>
      <c r="J298" s="49"/>
      <c r="K298" s="26">
        <f t="shared" si="93"/>
        <v>0</v>
      </c>
      <c r="L298" s="49"/>
      <c r="M298" s="27">
        <f t="shared" si="94"/>
        <v>0</v>
      </c>
      <c r="N298" s="12"/>
    </row>
    <row r="299" spans="1:14" x14ac:dyDescent="0.2">
      <c r="A299" s="43"/>
      <c r="B299" s="53"/>
      <c r="C299" s="47"/>
      <c r="D299" s="26">
        <f t="shared" si="90"/>
        <v>0</v>
      </c>
      <c r="E299" s="44"/>
      <c r="F299" s="59"/>
      <c r="G299" s="26">
        <f t="shared" si="91"/>
        <v>0</v>
      </c>
      <c r="H299" s="49"/>
      <c r="I299" s="26">
        <f t="shared" si="92"/>
        <v>0</v>
      </c>
      <c r="J299" s="49"/>
      <c r="K299" s="26">
        <f t="shared" si="93"/>
        <v>0</v>
      </c>
      <c r="L299" s="49"/>
      <c r="M299" s="27">
        <f t="shared" si="94"/>
        <v>0</v>
      </c>
      <c r="N299" s="12"/>
    </row>
    <row r="300" spans="1:14" x14ac:dyDescent="0.2">
      <c r="A300" s="43"/>
      <c r="B300" s="53"/>
      <c r="C300" s="47"/>
      <c r="D300" s="26">
        <f t="shared" si="90"/>
        <v>0</v>
      </c>
      <c r="E300" s="44"/>
      <c r="F300" s="59"/>
      <c r="G300" s="26">
        <f t="shared" si="91"/>
        <v>0</v>
      </c>
      <c r="H300" s="49"/>
      <c r="I300" s="26">
        <f t="shared" si="92"/>
        <v>0</v>
      </c>
      <c r="J300" s="49"/>
      <c r="K300" s="26">
        <f t="shared" si="93"/>
        <v>0</v>
      </c>
      <c r="L300" s="49"/>
      <c r="M300" s="27">
        <f t="shared" si="94"/>
        <v>0</v>
      </c>
      <c r="N300" s="12"/>
    </row>
    <row r="301" spans="1:14" x14ac:dyDescent="0.2">
      <c r="A301" s="45"/>
      <c r="B301" s="54"/>
      <c r="C301" s="48"/>
      <c r="D301" s="26">
        <f t="shared" si="90"/>
        <v>0</v>
      </c>
      <c r="E301" s="46"/>
      <c r="F301" s="60"/>
      <c r="G301" s="26">
        <f t="shared" si="91"/>
        <v>0</v>
      </c>
      <c r="H301" s="49"/>
      <c r="I301" s="26">
        <f t="shared" si="92"/>
        <v>0</v>
      </c>
      <c r="J301" s="50"/>
      <c r="K301" s="26">
        <f t="shared" si="93"/>
        <v>0</v>
      </c>
      <c r="L301" s="50"/>
      <c r="M301" s="27">
        <f t="shared" si="94"/>
        <v>0</v>
      </c>
      <c r="N301" s="12"/>
    </row>
    <row r="302" spans="1:14" x14ac:dyDescent="0.2">
      <c r="A302" s="30"/>
      <c r="B302" s="32"/>
      <c r="C302" s="33"/>
      <c r="D302" s="33"/>
      <c r="E302" s="31"/>
      <c r="F302" s="61"/>
      <c r="G302" s="33"/>
      <c r="H302" s="33"/>
      <c r="I302" s="33"/>
      <c r="J302" s="33"/>
      <c r="K302" s="33"/>
      <c r="L302" s="33"/>
      <c r="M302" s="33"/>
      <c r="N302" s="12"/>
    </row>
    <row r="303" spans="1:14" x14ac:dyDescent="0.2">
      <c r="A303" s="13" t="s">
        <v>3</v>
      </c>
      <c r="B303" s="15"/>
      <c r="C303" s="75"/>
      <c r="D303" s="75"/>
      <c r="E303" s="14"/>
      <c r="F303" s="57"/>
      <c r="G303" s="75"/>
      <c r="H303" s="75"/>
      <c r="I303" s="75"/>
      <c r="J303" s="75"/>
      <c r="K303" s="75"/>
      <c r="L303" s="75"/>
      <c r="M303" s="34"/>
      <c r="N303" s="12"/>
    </row>
    <row r="304" spans="1:14" x14ac:dyDescent="0.2">
      <c r="A304" s="18" t="s">
        <v>1</v>
      </c>
      <c r="B304" s="15" t="s">
        <v>4</v>
      </c>
      <c r="C304" s="75" t="s">
        <v>16</v>
      </c>
      <c r="D304" s="75" t="s">
        <v>5</v>
      </c>
      <c r="E304" s="81" t="s">
        <v>6</v>
      </c>
      <c r="F304" s="81"/>
      <c r="G304" s="75" t="s">
        <v>5</v>
      </c>
      <c r="H304" s="75" t="s">
        <v>15</v>
      </c>
      <c r="I304" s="75" t="s">
        <v>5</v>
      </c>
      <c r="J304" s="75" t="s">
        <v>7</v>
      </c>
      <c r="K304" s="75" t="s">
        <v>5</v>
      </c>
      <c r="L304" s="75" t="s">
        <v>8</v>
      </c>
      <c r="M304" s="17" t="s">
        <v>5</v>
      </c>
      <c r="N304" s="12"/>
    </row>
    <row r="305" spans="1:14" x14ac:dyDescent="0.2">
      <c r="A305" s="19"/>
      <c r="B305" s="21"/>
      <c r="C305" s="23" t="s">
        <v>10</v>
      </c>
      <c r="D305" s="22">
        <f>LARGE(D306:D313,1)+LARGE(D306:D313,2)+LARGE(D306:D313,3)</f>
        <v>0</v>
      </c>
      <c r="E305" s="20" t="s">
        <v>9</v>
      </c>
      <c r="F305" s="58" t="s">
        <v>10</v>
      </c>
      <c r="G305" s="22">
        <f>LARGE(G306:G313,1)+LARGE(G306:G313,2)+LARGE(G306:G313,3)</f>
        <v>0</v>
      </c>
      <c r="H305" s="76" t="s">
        <v>0</v>
      </c>
      <c r="I305" s="22">
        <f>LARGE(I306:I313,1)+LARGE(I306:I313,2)+LARGE(I306:I313,3)</f>
        <v>0</v>
      </c>
      <c r="J305" s="23" t="s">
        <v>0</v>
      </c>
      <c r="K305" s="22">
        <f>LARGE(K306:K313,1)+LARGE(K306:K313,2)+LARGE(K306:K313,3)</f>
        <v>0</v>
      </c>
      <c r="L305" s="23" t="s">
        <v>0</v>
      </c>
      <c r="M305" s="24">
        <f>LARGE(M306:M313,1)+LARGE(M306:M313,2)+LARGE(M306:M313,3)</f>
        <v>0</v>
      </c>
      <c r="N305" s="25"/>
    </row>
    <row r="306" spans="1:14" x14ac:dyDescent="0.2">
      <c r="A306" s="43"/>
      <c r="B306" s="53"/>
      <c r="C306" s="47"/>
      <c r="D306" s="26">
        <f>IF(AND(C306&gt;0,C306&lt;11.5),INT(58.015*POWER(ABS(C306-11.5),1.81)),0)</f>
        <v>0</v>
      </c>
      <c r="E306" s="44"/>
      <c r="F306" s="59"/>
      <c r="G306" s="26">
        <f>IF(AND((60*E306+F306)&gt;0,(60*E306+F306)&lt;231),INT(0.160027*POWER(ABS(60*E306+F306-231),1.836)),0)</f>
        <v>0</v>
      </c>
      <c r="H306" s="49"/>
      <c r="I306" s="26">
        <f>IF(H306&gt;75,INT(0.8465*POWER(ABS(H306-75),1.42)),0)</f>
        <v>0</v>
      </c>
      <c r="J306" s="49"/>
      <c r="K306" s="26">
        <f>IF(J306&gt;220,INT(0.14354*POWER(ABS(J306-220),1.4)),0)</f>
        <v>0</v>
      </c>
      <c r="L306" s="49"/>
      <c r="M306" s="27">
        <f>IF(L306/100&gt;1.5,INT(51.39*POWER(ABS(L306/100-1.5),1.05)),0)</f>
        <v>0</v>
      </c>
      <c r="N306" s="12"/>
    </row>
    <row r="307" spans="1:14" x14ac:dyDescent="0.2">
      <c r="A307" s="43"/>
      <c r="B307" s="53"/>
      <c r="C307" s="47"/>
      <c r="D307" s="26">
        <f t="shared" ref="D307:D313" si="95">IF(AND(C307&gt;0,C307&lt;11.5),INT(58.015*POWER(ABS(C307-11.5),1.81)),0)</f>
        <v>0</v>
      </c>
      <c r="E307" s="44"/>
      <c r="F307" s="59"/>
      <c r="G307" s="26">
        <f t="shared" ref="G307:G313" si="96">IF(AND((60*E307+F307)&gt;0,(60*E307+F307)&lt;231),INT(0.160027*POWER(ABS(60*E307+F307-231),1.836)),0)</f>
        <v>0</v>
      </c>
      <c r="H307" s="49"/>
      <c r="I307" s="26">
        <f t="shared" ref="I307:I313" si="97">IF(H307&gt;75,INT(0.8465*POWER(ABS(H307-75),1.42)),0)</f>
        <v>0</v>
      </c>
      <c r="J307" s="49"/>
      <c r="K307" s="26">
        <f t="shared" ref="K307:K313" si="98">IF(J307&gt;220,INT(0.14354*POWER(ABS(J307-220),1.4)),0)</f>
        <v>0</v>
      </c>
      <c r="L307" s="49"/>
      <c r="M307" s="27">
        <f t="shared" ref="M307:M313" si="99">IF(L307/100&gt;1.5,INT(51.39*POWER(ABS(L307/100-1.5),1.05)),0)</f>
        <v>0</v>
      </c>
      <c r="N307" s="12"/>
    </row>
    <row r="308" spans="1:14" x14ac:dyDescent="0.2">
      <c r="A308" s="43"/>
      <c r="B308" s="53"/>
      <c r="C308" s="47"/>
      <c r="D308" s="26">
        <f t="shared" si="95"/>
        <v>0</v>
      </c>
      <c r="E308" s="44"/>
      <c r="F308" s="59"/>
      <c r="G308" s="26">
        <f t="shared" si="96"/>
        <v>0</v>
      </c>
      <c r="H308" s="49"/>
      <c r="I308" s="26">
        <f t="shared" si="97"/>
        <v>0</v>
      </c>
      <c r="J308" s="49"/>
      <c r="K308" s="26">
        <f t="shared" si="98"/>
        <v>0</v>
      </c>
      <c r="L308" s="49"/>
      <c r="M308" s="27">
        <f t="shared" si="99"/>
        <v>0</v>
      </c>
      <c r="N308" s="12"/>
    </row>
    <row r="309" spans="1:14" x14ac:dyDescent="0.2">
      <c r="A309" s="43"/>
      <c r="B309" s="53"/>
      <c r="C309" s="47"/>
      <c r="D309" s="26">
        <f t="shared" si="95"/>
        <v>0</v>
      </c>
      <c r="E309" s="44"/>
      <c r="F309" s="59"/>
      <c r="G309" s="26">
        <f t="shared" si="96"/>
        <v>0</v>
      </c>
      <c r="H309" s="49"/>
      <c r="I309" s="26">
        <f t="shared" si="97"/>
        <v>0</v>
      </c>
      <c r="J309" s="49"/>
      <c r="K309" s="26">
        <f t="shared" si="98"/>
        <v>0</v>
      </c>
      <c r="L309" s="49"/>
      <c r="M309" s="27">
        <f t="shared" si="99"/>
        <v>0</v>
      </c>
      <c r="N309" s="12"/>
    </row>
    <row r="310" spans="1:14" x14ac:dyDescent="0.2">
      <c r="A310" s="43"/>
      <c r="B310" s="53"/>
      <c r="C310" s="47"/>
      <c r="D310" s="26">
        <f t="shared" si="95"/>
        <v>0</v>
      </c>
      <c r="E310" s="44"/>
      <c r="F310" s="59"/>
      <c r="G310" s="26">
        <f t="shared" si="96"/>
        <v>0</v>
      </c>
      <c r="H310" s="49"/>
      <c r="I310" s="26">
        <f t="shared" si="97"/>
        <v>0</v>
      </c>
      <c r="J310" s="49"/>
      <c r="K310" s="26">
        <f t="shared" si="98"/>
        <v>0</v>
      </c>
      <c r="L310" s="49"/>
      <c r="M310" s="27">
        <f t="shared" si="99"/>
        <v>0</v>
      </c>
      <c r="N310" s="12"/>
    </row>
    <row r="311" spans="1:14" x14ac:dyDescent="0.2">
      <c r="A311" s="43"/>
      <c r="B311" s="53"/>
      <c r="C311" s="47"/>
      <c r="D311" s="26">
        <f t="shared" si="95"/>
        <v>0</v>
      </c>
      <c r="E311" s="44"/>
      <c r="F311" s="59"/>
      <c r="G311" s="26">
        <f t="shared" si="96"/>
        <v>0</v>
      </c>
      <c r="H311" s="49"/>
      <c r="I311" s="26">
        <f t="shared" si="97"/>
        <v>0</v>
      </c>
      <c r="J311" s="49"/>
      <c r="K311" s="26">
        <f t="shared" si="98"/>
        <v>0</v>
      </c>
      <c r="L311" s="49"/>
      <c r="M311" s="27">
        <f t="shared" si="99"/>
        <v>0</v>
      </c>
      <c r="N311" s="12"/>
    </row>
    <row r="312" spans="1:14" x14ac:dyDescent="0.2">
      <c r="A312" s="43"/>
      <c r="B312" s="53"/>
      <c r="C312" s="47"/>
      <c r="D312" s="26">
        <f t="shared" si="95"/>
        <v>0</v>
      </c>
      <c r="E312" s="44"/>
      <c r="F312" s="59"/>
      <c r="G312" s="26">
        <f t="shared" si="96"/>
        <v>0</v>
      </c>
      <c r="H312" s="49"/>
      <c r="I312" s="26">
        <f t="shared" si="97"/>
        <v>0</v>
      </c>
      <c r="J312" s="49"/>
      <c r="K312" s="26">
        <f t="shared" si="98"/>
        <v>0</v>
      </c>
      <c r="L312" s="49"/>
      <c r="M312" s="27">
        <f t="shared" si="99"/>
        <v>0</v>
      </c>
      <c r="N312" s="12"/>
    </row>
    <row r="313" spans="1:14" x14ac:dyDescent="0.2">
      <c r="A313" s="45"/>
      <c r="B313" s="54"/>
      <c r="C313" s="48"/>
      <c r="D313" s="26">
        <f t="shared" si="95"/>
        <v>0</v>
      </c>
      <c r="E313" s="46"/>
      <c r="F313" s="60"/>
      <c r="G313" s="26">
        <f t="shared" si="96"/>
        <v>0</v>
      </c>
      <c r="H313" s="50"/>
      <c r="I313" s="28">
        <f t="shared" si="97"/>
        <v>0</v>
      </c>
      <c r="J313" s="50"/>
      <c r="K313" s="28">
        <f t="shared" si="98"/>
        <v>0</v>
      </c>
      <c r="L313" s="50"/>
      <c r="M313" s="29">
        <f t="shared" si="99"/>
        <v>0</v>
      </c>
      <c r="N313" s="12"/>
    </row>
    <row r="314" spans="1:14" x14ac:dyDescent="0.2">
      <c r="A314" s="30"/>
      <c r="B314" s="32"/>
      <c r="C314" s="33"/>
      <c r="D314" s="33"/>
      <c r="E314" s="31"/>
      <c r="F314" s="61"/>
      <c r="G314" s="33"/>
      <c r="H314" s="75"/>
      <c r="I314" s="75"/>
      <c r="J314" s="75"/>
      <c r="K314" s="75"/>
      <c r="L314" s="75"/>
      <c r="M314" s="75"/>
      <c r="N314" s="12"/>
    </row>
    <row r="315" spans="1:14" x14ac:dyDescent="0.2">
      <c r="A315" s="13" t="s">
        <v>19</v>
      </c>
      <c r="B315" s="15"/>
      <c r="C315" s="75"/>
      <c r="D315" s="75"/>
      <c r="E315" s="81" t="s">
        <v>12</v>
      </c>
      <c r="F315" s="81"/>
      <c r="G315" s="34" t="s">
        <v>5</v>
      </c>
      <c r="H315" s="75"/>
      <c r="I315" s="75"/>
      <c r="J315" s="35"/>
      <c r="K315" s="77" t="s">
        <v>17</v>
      </c>
      <c r="L315" s="72"/>
      <c r="M315" s="75"/>
      <c r="N315" s="36">
        <f>D293+G293+I293+K293+M293</f>
        <v>0</v>
      </c>
    </row>
    <row r="316" spans="1:14" x14ac:dyDescent="0.2">
      <c r="A316" s="18"/>
      <c r="B316" s="15"/>
      <c r="C316" s="75"/>
      <c r="D316" s="75"/>
      <c r="E316" s="37" t="s">
        <v>9</v>
      </c>
      <c r="F316" s="62" t="s">
        <v>10</v>
      </c>
      <c r="G316" s="17"/>
      <c r="H316" s="75"/>
      <c r="I316" s="75"/>
      <c r="J316" s="35"/>
      <c r="K316" s="78" t="s">
        <v>18</v>
      </c>
      <c r="L316" s="72"/>
      <c r="M316" s="75"/>
      <c r="N316" s="36">
        <f>D305+G305+I305+K305+M305</f>
        <v>0</v>
      </c>
    </row>
    <row r="317" spans="1:14" ht="13.5" thickBot="1" x14ac:dyDescent="0.25">
      <c r="A317" s="38"/>
      <c r="B317" s="55"/>
      <c r="C317" s="40"/>
      <c r="D317" s="40"/>
      <c r="E317" s="51"/>
      <c r="F317" s="63"/>
      <c r="G317" s="39">
        <f>IF(AND((60*E317+F317)&gt;0,(60*E317+F317)&lt;242),INT(1.620772896*POWER(ABS(60*E317+F317-242.76),1.81)),0)</f>
        <v>0</v>
      </c>
      <c r="H317" s="40"/>
      <c r="I317" s="40"/>
      <c r="J317" s="41"/>
      <c r="K317" s="74" t="s">
        <v>14</v>
      </c>
      <c r="L317" s="73"/>
      <c r="M317" s="40"/>
      <c r="N317" s="42">
        <f>N315+N316+G317</f>
        <v>0</v>
      </c>
    </row>
    <row r="320" spans="1:14" ht="13.5" thickBot="1" x14ac:dyDescent="0.25"/>
    <row r="321" spans="1:14" ht="18" x14ac:dyDescent="0.25">
      <c r="A321" s="52" t="s">
        <v>11</v>
      </c>
      <c r="B321" s="80"/>
      <c r="C321" s="80"/>
      <c r="D321" s="80"/>
      <c r="E321" s="80"/>
      <c r="F321" s="80"/>
      <c r="G321" s="80"/>
      <c r="H321" s="80"/>
      <c r="I321" s="80"/>
      <c r="J321" s="6"/>
      <c r="K321" s="6"/>
      <c r="L321" s="6"/>
      <c r="M321" s="6"/>
      <c r="N321" s="7"/>
    </row>
    <row r="322" spans="1:14" x14ac:dyDescent="0.2">
      <c r="A322" s="8"/>
      <c r="B322" s="10"/>
      <c r="C322" s="11"/>
      <c r="D322" s="11"/>
      <c r="E322" s="9"/>
      <c r="F322" s="56"/>
      <c r="G322" s="11"/>
      <c r="H322" s="11"/>
      <c r="I322" s="11"/>
      <c r="J322" s="11"/>
      <c r="K322" s="11"/>
      <c r="L322" s="11"/>
      <c r="M322" s="11"/>
      <c r="N322" s="12"/>
    </row>
    <row r="323" spans="1:14" x14ac:dyDescent="0.2">
      <c r="A323" s="13" t="s">
        <v>2</v>
      </c>
      <c r="B323" s="15"/>
      <c r="C323" s="75"/>
      <c r="D323" s="75"/>
      <c r="E323" s="14"/>
      <c r="F323" s="57"/>
      <c r="G323" s="75"/>
      <c r="H323" s="75"/>
      <c r="I323" s="75"/>
      <c r="J323" s="75"/>
      <c r="K323" s="75"/>
      <c r="L323" s="75"/>
      <c r="M323" s="34"/>
      <c r="N323" s="12"/>
    </row>
    <row r="324" spans="1:14" x14ac:dyDescent="0.2">
      <c r="A324" s="18" t="s">
        <v>1</v>
      </c>
      <c r="B324" s="15" t="s">
        <v>4</v>
      </c>
      <c r="C324" s="75" t="s">
        <v>16</v>
      </c>
      <c r="D324" s="75" t="s">
        <v>5</v>
      </c>
      <c r="E324" s="81" t="s">
        <v>6</v>
      </c>
      <c r="F324" s="81"/>
      <c r="G324" s="75" t="s">
        <v>5</v>
      </c>
      <c r="H324" s="75" t="s">
        <v>15</v>
      </c>
      <c r="I324" s="75" t="s">
        <v>5</v>
      </c>
      <c r="J324" s="75" t="s">
        <v>7</v>
      </c>
      <c r="K324" s="75" t="s">
        <v>5</v>
      </c>
      <c r="L324" s="75" t="s">
        <v>8</v>
      </c>
      <c r="M324" s="17" t="s">
        <v>5</v>
      </c>
      <c r="N324" s="12"/>
    </row>
    <row r="325" spans="1:14" x14ac:dyDescent="0.2">
      <c r="A325" s="19"/>
      <c r="B325" s="21"/>
      <c r="C325" s="23" t="s">
        <v>10</v>
      </c>
      <c r="D325" s="22">
        <f>LARGE(D326:D333,1)+LARGE(D326:D333,2)+LARGE(D326:D333,3)</f>
        <v>0</v>
      </c>
      <c r="E325" s="20" t="s">
        <v>9</v>
      </c>
      <c r="F325" s="58" t="s">
        <v>10</v>
      </c>
      <c r="G325" s="22">
        <f>LARGE(G326:G333,1)+LARGE(G326:G333,2)+LARGE(G326:G333,3)</f>
        <v>0</v>
      </c>
      <c r="H325" s="76" t="s">
        <v>0</v>
      </c>
      <c r="I325" s="22">
        <f>LARGE(I326:I333,1)+LARGE(I326:I333,2)+LARGE(I326:I333,3)</f>
        <v>0</v>
      </c>
      <c r="J325" s="23" t="s">
        <v>0</v>
      </c>
      <c r="K325" s="22">
        <f>LARGE(K326:K333,1)+LARGE(K326:K333,2)+LARGE(K326:K333,3)</f>
        <v>0</v>
      </c>
      <c r="L325" s="23" t="s">
        <v>0</v>
      </c>
      <c r="M325" s="24">
        <f>LARGE(M326:M333,1)+LARGE(M326:M333,2)+LARGE(M326:M333,3)</f>
        <v>0</v>
      </c>
      <c r="N325" s="25"/>
    </row>
    <row r="326" spans="1:14" x14ac:dyDescent="0.2">
      <c r="A326" s="43"/>
      <c r="B326" s="53"/>
      <c r="C326" s="47"/>
      <c r="D326" s="26">
        <f>IF(AND(C326&gt;0,C326&lt;13),INT(46.0849*POWER(ABS(13-C326),1.81)),0)</f>
        <v>0</v>
      </c>
      <c r="E326" s="44"/>
      <c r="F326" s="59"/>
      <c r="G326" s="26">
        <f>IF(AND((60*E326+F326)&gt;0,(60*E326+F326)&lt;254),INT(0.11193*POWER(ABS(60*E326+F326-254),1.88)),0)</f>
        <v>0</v>
      </c>
      <c r="H326" s="49"/>
      <c r="I326" s="26">
        <f>IF(H326&gt;75,INT(1.84523*POWER(ABS(H326-75),1.348)),0)</f>
        <v>0</v>
      </c>
      <c r="J326" s="49"/>
      <c r="K326" s="26">
        <f>IF(J326&gt;210,INT(0.188807*POWER(ABS(J326-210),1.41)),0)</f>
        <v>0</v>
      </c>
      <c r="L326" s="49"/>
      <c r="M326" s="27">
        <f>IF(L326/100&gt;1.5,INT(56.0211*POWER(ABS(L326/100-1.5),1.05)),0)</f>
        <v>0</v>
      </c>
      <c r="N326" s="12"/>
    </row>
    <row r="327" spans="1:14" x14ac:dyDescent="0.2">
      <c r="A327" s="43"/>
      <c r="B327" s="53"/>
      <c r="C327" s="47"/>
      <c r="D327" s="26">
        <f t="shared" ref="D327:D333" si="100">IF(AND(C327&gt;0,C327&lt;13),INT(46.0849*POWER(ABS(13-C327),1.81)),0)</f>
        <v>0</v>
      </c>
      <c r="E327" s="44"/>
      <c r="F327" s="59"/>
      <c r="G327" s="26">
        <f t="shared" ref="G327:G333" si="101">IF(AND((60*E327+F327)&gt;0,(60*E327+F327)&lt;254),INT(0.11193*POWER(ABS(60*E327+F327-254),1.88)),0)</f>
        <v>0</v>
      </c>
      <c r="H327" s="49"/>
      <c r="I327" s="26">
        <f t="shared" ref="I327:I333" si="102">IF(H327&gt;75,INT(1.84523*POWER(ABS(H327-75),1.348)),0)</f>
        <v>0</v>
      </c>
      <c r="J327" s="49"/>
      <c r="K327" s="26">
        <f t="shared" ref="K327:K333" si="103">IF(J327&gt;210,INT(0.188807*POWER(ABS(J327-210),1.41)),0)</f>
        <v>0</v>
      </c>
      <c r="L327" s="49"/>
      <c r="M327" s="27">
        <f t="shared" ref="M327:M333" si="104">IF(L327/100&gt;1.5,INT(56.0211*POWER(ABS(L327/100-1.5),1.05)),0)</f>
        <v>0</v>
      </c>
      <c r="N327" s="12"/>
    </row>
    <row r="328" spans="1:14" x14ac:dyDescent="0.2">
      <c r="A328" s="43"/>
      <c r="B328" s="53"/>
      <c r="C328" s="47"/>
      <c r="D328" s="26">
        <f t="shared" si="100"/>
        <v>0</v>
      </c>
      <c r="E328" s="44"/>
      <c r="F328" s="59"/>
      <c r="G328" s="26">
        <f t="shared" si="101"/>
        <v>0</v>
      </c>
      <c r="H328" s="49"/>
      <c r="I328" s="26">
        <f t="shared" si="102"/>
        <v>0</v>
      </c>
      <c r="J328" s="49"/>
      <c r="K328" s="26">
        <f t="shared" si="103"/>
        <v>0</v>
      </c>
      <c r="L328" s="49"/>
      <c r="M328" s="27">
        <f t="shared" si="104"/>
        <v>0</v>
      </c>
      <c r="N328" s="12"/>
    </row>
    <row r="329" spans="1:14" x14ac:dyDescent="0.2">
      <c r="A329" s="43"/>
      <c r="B329" s="53"/>
      <c r="C329" s="47"/>
      <c r="D329" s="26">
        <f t="shared" si="100"/>
        <v>0</v>
      </c>
      <c r="E329" s="44"/>
      <c r="F329" s="59"/>
      <c r="G329" s="26">
        <f t="shared" si="101"/>
        <v>0</v>
      </c>
      <c r="H329" s="49"/>
      <c r="I329" s="26">
        <f t="shared" si="102"/>
        <v>0</v>
      </c>
      <c r="J329" s="49"/>
      <c r="K329" s="26">
        <f t="shared" si="103"/>
        <v>0</v>
      </c>
      <c r="L329" s="49"/>
      <c r="M329" s="27">
        <f t="shared" si="104"/>
        <v>0</v>
      </c>
      <c r="N329" s="12"/>
    </row>
    <row r="330" spans="1:14" x14ac:dyDescent="0.2">
      <c r="A330" s="43"/>
      <c r="B330" s="53"/>
      <c r="C330" s="47"/>
      <c r="D330" s="26">
        <f t="shared" si="100"/>
        <v>0</v>
      </c>
      <c r="E330" s="44"/>
      <c r="F330" s="59"/>
      <c r="G330" s="26">
        <f t="shared" si="101"/>
        <v>0</v>
      </c>
      <c r="H330" s="49"/>
      <c r="I330" s="26">
        <f t="shared" si="102"/>
        <v>0</v>
      </c>
      <c r="J330" s="49"/>
      <c r="K330" s="26">
        <f t="shared" si="103"/>
        <v>0</v>
      </c>
      <c r="L330" s="49"/>
      <c r="M330" s="27">
        <f t="shared" si="104"/>
        <v>0</v>
      </c>
      <c r="N330" s="12"/>
    </row>
    <row r="331" spans="1:14" x14ac:dyDescent="0.2">
      <c r="A331" s="43"/>
      <c r="B331" s="53"/>
      <c r="C331" s="47"/>
      <c r="D331" s="26">
        <f t="shared" si="100"/>
        <v>0</v>
      </c>
      <c r="E331" s="44"/>
      <c r="F331" s="59"/>
      <c r="G331" s="26">
        <f t="shared" si="101"/>
        <v>0</v>
      </c>
      <c r="H331" s="49"/>
      <c r="I331" s="26">
        <f t="shared" si="102"/>
        <v>0</v>
      </c>
      <c r="J331" s="49"/>
      <c r="K331" s="26">
        <f t="shared" si="103"/>
        <v>0</v>
      </c>
      <c r="L331" s="49"/>
      <c r="M331" s="27">
        <f t="shared" si="104"/>
        <v>0</v>
      </c>
      <c r="N331" s="12"/>
    </row>
    <row r="332" spans="1:14" x14ac:dyDescent="0.2">
      <c r="A332" s="43"/>
      <c r="B332" s="53"/>
      <c r="C332" s="47"/>
      <c r="D332" s="26">
        <f t="shared" si="100"/>
        <v>0</v>
      </c>
      <c r="E332" s="44"/>
      <c r="F332" s="59"/>
      <c r="G332" s="26">
        <f t="shared" si="101"/>
        <v>0</v>
      </c>
      <c r="H332" s="49"/>
      <c r="I332" s="26">
        <f t="shared" si="102"/>
        <v>0</v>
      </c>
      <c r="J332" s="49"/>
      <c r="K332" s="26">
        <f t="shared" si="103"/>
        <v>0</v>
      </c>
      <c r="L332" s="49"/>
      <c r="M332" s="27">
        <f t="shared" si="104"/>
        <v>0</v>
      </c>
      <c r="N332" s="12"/>
    </row>
    <row r="333" spans="1:14" x14ac:dyDescent="0.2">
      <c r="A333" s="45"/>
      <c r="B333" s="54"/>
      <c r="C333" s="48"/>
      <c r="D333" s="26">
        <f t="shared" si="100"/>
        <v>0</v>
      </c>
      <c r="E333" s="46"/>
      <c r="F333" s="60"/>
      <c r="G333" s="26">
        <f t="shared" si="101"/>
        <v>0</v>
      </c>
      <c r="H333" s="49"/>
      <c r="I333" s="26">
        <f t="shared" si="102"/>
        <v>0</v>
      </c>
      <c r="J333" s="50"/>
      <c r="K333" s="26">
        <f t="shared" si="103"/>
        <v>0</v>
      </c>
      <c r="L333" s="50"/>
      <c r="M333" s="27">
        <f t="shared" si="104"/>
        <v>0</v>
      </c>
      <c r="N333" s="12"/>
    </row>
    <row r="334" spans="1:14" x14ac:dyDescent="0.2">
      <c r="A334" s="30"/>
      <c r="B334" s="32"/>
      <c r="C334" s="33"/>
      <c r="D334" s="33"/>
      <c r="E334" s="31"/>
      <c r="F334" s="61"/>
      <c r="G334" s="33"/>
      <c r="H334" s="33"/>
      <c r="I334" s="33"/>
      <c r="J334" s="33"/>
      <c r="K334" s="33"/>
      <c r="L334" s="33"/>
      <c r="M334" s="33"/>
      <c r="N334" s="12"/>
    </row>
    <row r="335" spans="1:14" x14ac:dyDescent="0.2">
      <c r="A335" s="13" t="s">
        <v>3</v>
      </c>
      <c r="B335" s="15"/>
      <c r="C335" s="75"/>
      <c r="D335" s="75"/>
      <c r="E335" s="14"/>
      <c r="F335" s="57"/>
      <c r="G335" s="75"/>
      <c r="H335" s="75"/>
      <c r="I335" s="75"/>
      <c r="J335" s="75"/>
      <c r="K335" s="75"/>
      <c r="L335" s="75"/>
      <c r="M335" s="34"/>
      <c r="N335" s="12"/>
    </row>
    <row r="336" spans="1:14" x14ac:dyDescent="0.2">
      <c r="A336" s="18" t="s">
        <v>1</v>
      </c>
      <c r="B336" s="15" t="s">
        <v>4</v>
      </c>
      <c r="C336" s="75" t="s">
        <v>16</v>
      </c>
      <c r="D336" s="75" t="s">
        <v>5</v>
      </c>
      <c r="E336" s="81" t="s">
        <v>6</v>
      </c>
      <c r="F336" s="81"/>
      <c r="G336" s="75" t="s">
        <v>5</v>
      </c>
      <c r="H336" s="75" t="s">
        <v>15</v>
      </c>
      <c r="I336" s="75" t="s">
        <v>5</v>
      </c>
      <c r="J336" s="75" t="s">
        <v>7</v>
      </c>
      <c r="K336" s="75" t="s">
        <v>5</v>
      </c>
      <c r="L336" s="75" t="s">
        <v>8</v>
      </c>
      <c r="M336" s="17" t="s">
        <v>5</v>
      </c>
      <c r="N336" s="12"/>
    </row>
    <row r="337" spans="1:14" x14ac:dyDescent="0.2">
      <c r="A337" s="19"/>
      <c r="B337" s="21"/>
      <c r="C337" s="23" t="s">
        <v>10</v>
      </c>
      <c r="D337" s="22">
        <f>LARGE(D338:D345,1)+LARGE(D338:D345,2)+LARGE(D338:D345,3)</f>
        <v>0</v>
      </c>
      <c r="E337" s="20" t="s">
        <v>9</v>
      </c>
      <c r="F337" s="58" t="s">
        <v>10</v>
      </c>
      <c r="G337" s="22">
        <f>LARGE(G338:G345,1)+LARGE(G338:G345,2)+LARGE(G338:G345,3)</f>
        <v>0</v>
      </c>
      <c r="H337" s="76" t="s">
        <v>0</v>
      </c>
      <c r="I337" s="22">
        <f>LARGE(I338:I345,1)+LARGE(I338:I345,2)+LARGE(I338:I345,3)</f>
        <v>0</v>
      </c>
      <c r="J337" s="23" t="s">
        <v>0</v>
      </c>
      <c r="K337" s="22">
        <f>LARGE(K338:K345,1)+LARGE(K338:K345,2)+LARGE(K338:K345,3)</f>
        <v>0</v>
      </c>
      <c r="L337" s="23" t="s">
        <v>0</v>
      </c>
      <c r="M337" s="24">
        <f>LARGE(M338:M345,1)+LARGE(M338:M345,2)+LARGE(M338:M345,3)</f>
        <v>0</v>
      </c>
      <c r="N337" s="25"/>
    </row>
    <row r="338" spans="1:14" x14ac:dyDescent="0.2">
      <c r="A338" s="43"/>
      <c r="B338" s="53"/>
      <c r="C338" s="47"/>
      <c r="D338" s="26">
        <f>IF(AND(C338&gt;0,C338&lt;11.5),INT(58.015*POWER(ABS(C338-11.5),1.81)),0)</f>
        <v>0</v>
      </c>
      <c r="E338" s="44"/>
      <c r="F338" s="59"/>
      <c r="G338" s="26">
        <f>IF(AND((60*E338+F338)&gt;0,(60*E338+F338)&lt;231),INT(0.160027*POWER(ABS(60*E338+F338-231),1.836)),0)</f>
        <v>0</v>
      </c>
      <c r="H338" s="49"/>
      <c r="I338" s="26">
        <f>IF(H338&gt;75,INT(0.8465*POWER(ABS(H338-75),1.42)),0)</f>
        <v>0</v>
      </c>
      <c r="J338" s="49"/>
      <c r="K338" s="26">
        <f>IF(J338&gt;220,INT(0.14354*POWER(ABS(J338-220),1.4)),0)</f>
        <v>0</v>
      </c>
      <c r="L338" s="49"/>
      <c r="M338" s="27">
        <f>IF(L338/100&gt;1.5,INT(51.39*POWER(ABS(L338/100-1.5),1.05)),0)</f>
        <v>0</v>
      </c>
      <c r="N338" s="12"/>
    </row>
    <row r="339" spans="1:14" x14ac:dyDescent="0.2">
      <c r="A339" s="43"/>
      <c r="B339" s="53"/>
      <c r="C339" s="47"/>
      <c r="D339" s="26">
        <f t="shared" ref="D339:D345" si="105">IF(AND(C339&gt;0,C339&lt;11.5),INT(58.015*POWER(ABS(C339-11.5),1.81)),0)</f>
        <v>0</v>
      </c>
      <c r="E339" s="44"/>
      <c r="F339" s="59"/>
      <c r="G339" s="26">
        <f t="shared" ref="G339:G345" si="106">IF(AND((60*E339+F339)&gt;0,(60*E339+F339)&lt;231),INT(0.160027*POWER(ABS(60*E339+F339-231),1.836)),0)</f>
        <v>0</v>
      </c>
      <c r="H339" s="49"/>
      <c r="I339" s="26">
        <f t="shared" ref="I339:I345" si="107">IF(H339&gt;75,INT(0.8465*POWER(ABS(H339-75),1.42)),0)</f>
        <v>0</v>
      </c>
      <c r="J339" s="49"/>
      <c r="K339" s="26">
        <f t="shared" ref="K339:K345" si="108">IF(J339&gt;220,INT(0.14354*POWER(ABS(J339-220),1.4)),0)</f>
        <v>0</v>
      </c>
      <c r="L339" s="49"/>
      <c r="M339" s="27">
        <f t="shared" ref="M339:M345" si="109">IF(L339/100&gt;1.5,INT(51.39*POWER(ABS(L339/100-1.5),1.05)),0)</f>
        <v>0</v>
      </c>
      <c r="N339" s="12"/>
    </row>
    <row r="340" spans="1:14" x14ac:dyDescent="0.2">
      <c r="A340" s="43"/>
      <c r="B340" s="53"/>
      <c r="C340" s="47"/>
      <c r="D340" s="26">
        <f t="shared" si="105"/>
        <v>0</v>
      </c>
      <c r="E340" s="44"/>
      <c r="F340" s="59"/>
      <c r="G340" s="26">
        <f t="shared" si="106"/>
        <v>0</v>
      </c>
      <c r="H340" s="49"/>
      <c r="I340" s="26">
        <f t="shared" si="107"/>
        <v>0</v>
      </c>
      <c r="J340" s="49"/>
      <c r="K340" s="26">
        <f t="shared" si="108"/>
        <v>0</v>
      </c>
      <c r="L340" s="49"/>
      <c r="M340" s="27">
        <f t="shared" si="109"/>
        <v>0</v>
      </c>
      <c r="N340" s="12"/>
    </row>
    <row r="341" spans="1:14" x14ac:dyDescent="0.2">
      <c r="A341" s="43"/>
      <c r="B341" s="53"/>
      <c r="C341" s="47"/>
      <c r="D341" s="26">
        <f t="shared" si="105"/>
        <v>0</v>
      </c>
      <c r="E341" s="44"/>
      <c r="F341" s="59"/>
      <c r="G341" s="26">
        <f t="shared" si="106"/>
        <v>0</v>
      </c>
      <c r="H341" s="49"/>
      <c r="I341" s="26">
        <f t="shared" si="107"/>
        <v>0</v>
      </c>
      <c r="J341" s="49"/>
      <c r="K341" s="26">
        <f t="shared" si="108"/>
        <v>0</v>
      </c>
      <c r="L341" s="49"/>
      <c r="M341" s="27">
        <f t="shared" si="109"/>
        <v>0</v>
      </c>
      <c r="N341" s="12"/>
    </row>
    <row r="342" spans="1:14" x14ac:dyDescent="0.2">
      <c r="A342" s="43"/>
      <c r="B342" s="53"/>
      <c r="C342" s="47"/>
      <c r="D342" s="26">
        <f t="shared" si="105"/>
        <v>0</v>
      </c>
      <c r="E342" s="44"/>
      <c r="F342" s="59"/>
      <c r="G342" s="26">
        <f t="shared" si="106"/>
        <v>0</v>
      </c>
      <c r="H342" s="49"/>
      <c r="I342" s="26">
        <f t="shared" si="107"/>
        <v>0</v>
      </c>
      <c r="J342" s="49"/>
      <c r="K342" s="26">
        <f t="shared" si="108"/>
        <v>0</v>
      </c>
      <c r="L342" s="49"/>
      <c r="M342" s="27">
        <f t="shared" si="109"/>
        <v>0</v>
      </c>
      <c r="N342" s="12"/>
    </row>
    <row r="343" spans="1:14" x14ac:dyDescent="0.2">
      <c r="A343" s="43"/>
      <c r="B343" s="53"/>
      <c r="C343" s="47"/>
      <c r="D343" s="26">
        <f t="shared" si="105"/>
        <v>0</v>
      </c>
      <c r="E343" s="44"/>
      <c r="F343" s="59"/>
      <c r="G343" s="26">
        <f t="shared" si="106"/>
        <v>0</v>
      </c>
      <c r="H343" s="49"/>
      <c r="I343" s="26">
        <f t="shared" si="107"/>
        <v>0</v>
      </c>
      <c r="J343" s="49"/>
      <c r="K343" s="26">
        <f t="shared" si="108"/>
        <v>0</v>
      </c>
      <c r="L343" s="49"/>
      <c r="M343" s="27">
        <f t="shared" si="109"/>
        <v>0</v>
      </c>
      <c r="N343" s="12"/>
    </row>
    <row r="344" spans="1:14" x14ac:dyDescent="0.2">
      <c r="A344" s="43"/>
      <c r="B344" s="53"/>
      <c r="C344" s="47"/>
      <c r="D344" s="26">
        <f t="shared" si="105"/>
        <v>0</v>
      </c>
      <c r="E344" s="44"/>
      <c r="F344" s="59"/>
      <c r="G344" s="26">
        <f t="shared" si="106"/>
        <v>0</v>
      </c>
      <c r="H344" s="49"/>
      <c r="I344" s="26">
        <f t="shared" si="107"/>
        <v>0</v>
      </c>
      <c r="J344" s="49"/>
      <c r="K344" s="26">
        <f t="shared" si="108"/>
        <v>0</v>
      </c>
      <c r="L344" s="49"/>
      <c r="M344" s="27">
        <f t="shared" si="109"/>
        <v>0</v>
      </c>
      <c r="N344" s="12"/>
    </row>
    <row r="345" spans="1:14" x14ac:dyDescent="0.2">
      <c r="A345" s="45"/>
      <c r="B345" s="54"/>
      <c r="C345" s="48"/>
      <c r="D345" s="26">
        <f t="shared" si="105"/>
        <v>0</v>
      </c>
      <c r="E345" s="46"/>
      <c r="F345" s="60"/>
      <c r="G345" s="26">
        <f t="shared" si="106"/>
        <v>0</v>
      </c>
      <c r="H345" s="50"/>
      <c r="I345" s="28">
        <f t="shared" si="107"/>
        <v>0</v>
      </c>
      <c r="J345" s="50"/>
      <c r="K345" s="28">
        <f t="shared" si="108"/>
        <v>0</v>
      </c>
      <c r="L345" s="50"/>
      <c r="M345" s="29">
        <f t="shared" si="109"/>
        <v>0</v>
      </c>
      <c r="N345" s="12"/>
    </row>
    <row r="346" spans="1:14" x14ac:dyDescent="0.2">
      <c r="A346" s="30"/>
      <c r="B346" s="32"/>
      <c r="C346" s="33"/>
      <c r="D346" s="33"/>
      <c r="E346" s="31"/>
      <c r="F346" s="61"/>
      <c r="G346" s="33"/>
      <c r="H346" s="75"/>
      <c r="I346" s="75"/>
      <c r="J346" s="75"/>
      <c r="K346" s="75"/>
      <c r="L346" s="75"/>
      <c r="M346" s="75"/>
      <c r="N346" s="12"/>
    </row>
    <row r="347" spans="1:14" x14ac:dyDescent="0.2">
      <c r="A347" s="13" t="s">
        <v>19</v>
      </c>
      <c r="B347" s="15"/>
      <c r="C347" s="75"/>
      <c r="D347" s="75"/>
      <c r="E347" s="81" t="s">
        <v>12</v>
      </c>
      <c r="F347" s="81"/>
      <c r="G347" s="34" t="s">
        <v>5</v>
      </c>
      <c r="H347" s="75"/>
      <c r="I347" s="75"/>
      <c r="J347" s="35"/>
      <c r="K347" s="77" t="s">
        <v>17</v>
      </c>
      <c r="L347" s="72"/>
      <c r="M347" s="75"/>
      <c r="N347" s="36">
        <f>D325+G325+I325+K325+M325</f>
        <v>0</v>
      </c>
    </row>
    <row r="348" spans="1:14" x14ac:dyDescent="0.2">
      <c r="A348" s="18"/>
      <c r="B348" s="15"/>
      <c r="C348" s="75"/>
      <c r="D348" s="75"/>
      <c r="E348" s="37" t="s">
        <v>9</v>
      </c>
      <c r="F348" s="62" t="s">
        <v>10</v>
      </c>
      <c r="G348" s="17"/>
      <c r="H348" s="75"/>
      <c r="I348" s="75"/>
      <c r="J348" s="35"/>
      <c r="K348" s="78" t="s">
        <v>18</v>
      </c>
      <c r="L348" s="72"/>
      <c r="M348" s="75"/>
      <c r="N348" s="36">
        <f>D337+G337+I337+K337+M337</f>
        <v>0</v>
      </c>
    </row>
    <row r="349" spans="1:14" ht="13.5" thickBot="1" x14ac:dyDescent="0.25">
      <c r="A349" s="38"/>
      <c r="B349" s="55"/>
      <c r="C349" s="40"/>
      <c r="D349" s="40"/>
      <c r="E349" s="51"/>
      <c r="F349" s="63"/>
      <c r="G349" s="39">
        <f>IF(AND((60*E349+F349)&gt;0,(60*E349+F349)&lt;242),INT(1.620772896*POWER(ABS(60*E349+F349-242.76),1.81)),0)</f>
        <v>0</v>
      </c>
      <c r="H349" s="40"/>
      <c r="I349" s="40"/>
      <c r="J349" s="41"/>
      <c r="K349" s="74" t="s">
        <v>14</v>
      </c>
      <c r="L349" s="73"/>
      <c r="M349" s="40"/>
      <c r="N349" s="42">
        <f>N347+N348+G349</f>
        <v>0</v>
      </c>
    </row>
    <row r="352" spans="1:14" ht="13.5" thickBot="1" x14ac:dyDescent="0.25"/>
    <row r="353" spans="1:14" ht="18" x14ac:dyDescent="0.25">
      <c r="A353" s="52" t="s">
        <v>11</v>
      </c>
      <c r="B353" s="80"/>
      <c r="C353" s="80"/>
      <c r="D353" s="80"/>
      <c r="E353" s="80"/>
      <c r="F353" s="80"/>
      <c r="G353" s="80"/>
      <c r="H353" s="80"/>
      <c r="I353" s="80"/>
      <c r="J353" s="6"/>
      <c r="K353" s="6"/>
      <c r="L353" s="6"/>
      <c r="M353" s="6"/>
      <c r="N353" s="7"/>
    </row>
    <row r="354" spans="1:14" x14ac:dyDescent="0.2">
      <c r="A354" s="8"/>
      <c r="B354" s="10"/>
      <c r="C354" s="11"/>
      <c r="D354" s="11"/>
      <c r="E354" s="9"/>
      <c r="F354" s="56"/>
      <c r="G354" s="11"/>
      <c r="H354" s="11"/>
      <c r="I354" s="11"/>
      <c r="J354" s="11"/>
      <c r="K354" s="11"/>
      <c r="L354" s="11"/>
      <c r="M354" s="11"/>
      <c r="N354" s="12"/>
    </row>
    <row r="355" spans="1:14" x14ac:dyDescent="0.2">
      <c r="A355" s="13" t="s">
        <v>2</v>
      </c>
      <c r="B355" s="15"/>
      <c r="C355" s="75"/>
      <c r="D355" s="75"/>
      <c r="E355" s="14"/>
      <c r="F355" s="57"/>
      <c r="G355" s="75"/>
      <c r="H355" s="75"/>
      <c r="I355" s="75"/>
      <c r="J355" s="75"/>
      <c r="K355" s="75"/>
      <c r="L355" s="75"/>
      <c r="M355" s="34"/>
      <c r="N355" s="12"/>
    </row>
    <row r="356" spans="1:14" x14ac:dyDescent="0.2">
      <c r="A356" s="18" t="s">
        <v>1</v>
      </c>
      <c r="B356" s="15" t="s">
        <v>4</v>
      </c>
      <c r="C356" s="75" t="s">
        <v>16</v>
      </c>
      <c r="D356" s="75" t="s">
        <v>5</v>
      </c>
      <c r="E356" s="81" t="s">
        <v>6</v>
      </c>
      <c r="F356" s="81"/>
      <c r="G356" s="75" t="s">
        <v>5</v>
      </c>
      <c r="H356" s="75" t="s">
        <v>15</v>
      </c>
      <c r="I356" s="75" t="s">
        <v>5</v>
      </c>
      <c r="J356" s="75" t="s">
        <v>7</v>
      </c>
      <c r="K356" s="75" t="s">
        <v>5</v>
      </c>
      <c r="L356" s="75" t="s">
        <v>8</v>
      </c>
      <c r="M356" s="17" t="s">
        <v>5</v>
      </c>
      <c r="N356" s="12"/>
    </row>
    <row r="357" spans="1:14" x14ac:dyDescent="0.2">
      <c r="A357" s="19"/>
      <c r="B357" s="21"/>
      <c r="C357" s="23" t="s">
        <v>10</v>
      </c>
      <c r="D357" s="22">
        <f>LARGE(D358:D365,1)+LARGE(D358:D365,2)+LARGE(D358:D365,3)</f>
        <v>0</v>
      </c>
      <c r="E357" s="20" t="s">
        <v>9</v>
      </c>
      <c r="F357" s="58" t="s">
        <v>10</v>
      </c>
      <c r="G357" s="22">
        <f>LARGE(G358:G365,1)+LARGE(G358:G365,2)+LARGE(G358:G365,3)</f>
        <v>0</v>
      </c>
      <c r="H357" s="76" t="s">
        <v>0</v>
      </c>
      <c r="I357" s="22">
        <f>LARGE(I358:I365,1)+LARGE(I358:I365,2)+LARGE(I358:I365,3)</f>
        <v>0</v>
      </c>
      <c r="J357" s="23" t="s">
        <v>0</v>
      </c>
      <c r="K357" s="22">
        <f>LARGE(K358:K365,1)+LARGE(K358:K365,2)+LARGE(K358:K365,3)</f>
        <v>0</v>
      </c>
      <c r="L357" s="23" t="s">
        <v>0</v>
      </c>
      <c r="M357" s="24">
        <f>LARGE(M358:M365,1)+LARGE(M358:M365,2)+LARGE(M358:M365,3)</f>
        <v>0</v>
      </c>
      <c r="N357" s="25"/>
    </row>
    <row r="358" spans="1:14" x14ac:dyDescent="0.2">
      <c r="A358" s="43"/>
      <c r="B358" s="53"/>
      <c r="C358" s="47"/>
      <c r="D358" s="26">
        <f>IF(AND(C358&gt;0,C358&lt;13),INT(46.0849*POWER(ABS(13-C358),1.81)),0)</f>
        <v>0</v>
      </c>
      <c r="E358" s="44"/>
      <c r="F358" s="59"/>
      <c r="G358" s="26">
        <f>IF(AND((60*E358+F358)&gt;0,(60*E358+F358)&lt;254),INT(0.11193*POWER(ABS(60*E358+F358-254),1.88)),0)</f>
        <v>0</v>
      </c>
      <c r="H358" s="49"/>
      <c r="I358" s="26">
        <f>IF(H358&gt;75,INT(1.84523*POWER(ABS(H358-75),1.348)),0)</f>
        <v>0</v>
      </c>
      <c r="J358" s="49"/>
      <c r="K358" s="26">
        <f>IF(J358&gt;210,INT(0.188807*POWER(ABS(J358-210),1.41)),0)</f>
        <v>0</v>
      </c>
      <c r="L358" s="49"/>
      <c r="M358" s="27">
        <f>IF(L358/100&gt;1.5,INT(56.0211*POWER(ABS(L358/100-1.5),1.05)),0)</f>
        <v>0</v>
      </c>
      <c r="N358" s="12"/>
    </row>
    <row r="359" spans="1:14" x14ac:dyDescent="0.2">
      <c r="A359" s="43"/>
      <c r="B359" s="53"/>
      <c r="C359" s="47"/>
      <c r="D359" s="26">
        <f t="shared" ref="D359:D365" si="110">IF(AND(C359&gt;0,C359&lt;13),INT(46.0849*POWER(ABS(13-C359),1.81)),0)</f>
        <v>0</v>
      </c>
      <c r="E359" s="44"/>
      <c r="F359" s="59"/>
      <c r="G359" s="26">
        <f t="shared" ref="G359:G365" si="111">IF(AND((60*E359+F359)&gt;0,(60*E359+F359)&lt;254),INT(0.11193*POWER(ABS(60*E359+F359-254),1.88)),0)</f>
        <v>0</v>
      </c>
      <c r="H359" s="49"/>
      <c r="I359" s="26">
        <f t="shared" ref="I359:I365" si="112">IF(H359&gt;75,INT(1.84523*POWER(ABS(H359-75),1.348)),0)</f>
        <v>0</v>
      </c>
      <c r="J359" s="49"/>
      <c r="K359" s="26">
        <f t="shared" ref="K359:K365" si="113">IF(J359&gt;210,INT(0.188807*POWER(ABS(J359-210),1.41)),0)</f>
        <v>0</v>
      </c>
      <c r="L359" s="49"/>
      <c r="M359" s="27">
        <f t="shared" ref="M359:M365" si="114">IF(L359/100&gt;1.5,INT(56.0211*POWER(ABS(L359/100-1.5),1.05)),0)</f>
        <v>0</v>
      </c>
      <c r="N359" s="12"/>
    </row>
    <row r="360" spans="1:14" x14ac:dyDescent="0.2">
      <c r="A360" s="43"/>
      <c r="B360" s="53"/>
      <c r="C360" s="47"/>
      <c r="D360" s="26">
        <f t="shared" si="110"/>
        <v>0</v>
      </c>
      <c r="E360" s="44"/>
      <c r="F360" s="59"/>
      <c r="G360" s="26">
        <f t="shared" si="111"/>
        <v>0</v>
      </c>
      <c r="H360" s="49"/>
      <c r="I360" s="26">
        <f t="shared" si="112"/>
        <v>0</v>
      </c>
      <c r="J360" s="49"/>
      <c r="K360" s="26">
        <f t="shared" si="113"/>
        <v>0</v>
      </c>
      <c r="L360" s="49"/>
      <c r="M360" s="27">
        <f t="shared" si="114"/>
        <v>0</v>
      </c>
      <c r="N360" s="12"/>
    </row>
    <row r="361" spans="1:14" x14ac:dyDescent="0.2">
      <c r="A361" s="43"/>
      <c r="B361" s="53"/>
      <c r="C361" s="47"/>
      <c r="D361" s="26">
        <f t="shared" si="110"/>
        <v>0</v>
      </c>
      <c r="E361" s="44"/>
      <c r="F361" s="59"/>
      <c r="G361" s="26">
        <f t="shared" si="111"/>
        <v>0</v>
      </c>
      <c r="H361" s="49"/>
      <c r="I361" s="26">
        <f t="shared" si="112"/>
        <v>0</v>
      </c>
      <c r="J361" s="49"/>
      <c r="K361" s="26">
        <f t="shared" si="113"/>
        <v>0</v>
      </c>
      <c r="L361" s="49"/>
      <c r="M361" s="27">
        <f t="shared" si="114"/>
        <v>0</v>
      </c>
      <c r="N361" s="12"/>
    </row>
    <row r="362" spans="1:14" x14ac:dyDescent="0.2">
      <c r="A362" s="43"/>
      <c r="B362" s="53"/>
      <c r="C362" s="47"/>
      <c r="D362" s="26">
        <f t="shared" si="110"/>
        <v>0</v>
      </c>
      <c r="E362" s="44"/>
      <c r="F362" s="59"/>
      <c r="G362" s="26">
        <f t="shared" si="111"/>
        <v>0</v>
      </c>
      <c r="H362" s="49"/>
      <c r="I362" s="26">
        <f t="shared" si="112"/>
        <v>0</v>
      </c>
      <c r="J362" s="49"/>
      <c r="K362" s="26">
        <f t="shared" si="113"/>
        <v>0</v>
      </c>
      <c r="L362" s="49"/>
      <c r="M362" s="27">
        <f t="shared" si="114"/>
        <v>0</v>
      </c>
      <c r="N362" s="12"/>
    </row>
    <row r="363" spans="1:14" x14ac:dyDescent="0.2">
      <c r="A363" s="43"/>
      <c r="B363" s="53"/>
      <c r="C363" s="47"/>
      <c r="D363" s="26">
        <f t="shared" si="110"/>
        <v>0</v>
      </c>
      <c r="E363" s="44"/>
      <c r="F363" s="59"/>
      <c r="G363" s="26">
        <f t="shared" si="111"/>
        <v>0</v>
      </c>
      <c r="H363" s="49"/>
      <c r="I363" s="26">
        <f t="shared" si="112"/>
        <v>0</v>
      </c>
      <c r="J363" s="49"/>
      <c r="K363" s="26">
        <f t="shared" si="113"/>
        <v>0</v>
      </c>
      <c r="L363" s="49"/>
      <c r="M363" s="27">
        <f t="shared" si="114"/>
        <v>0</v>
      </c>
      <c r="N363" s="12"/>
    </row>
    <row r="364" spans="1:14" x14ac:dyDescent="0.2">
      <c r="A364" s="43"/>
      <c r="B364" s="53"/>
      <c r="C364" s="47"/>
      <c r="D364" s="26">
        <f t="shared" si="110"/>
        <v>0</v>
      </c>
      <c r="E364" s="44"/>
      <c r="F364" s="59"/>
      <c r="G364" s="26">
        <f t="shared" si="111"/>
        <v>0</v>
      </c>
      <c r="H364" s="49"/>
      <c r="I364" s="26">
        <f t="shared" si="112"/>
        <v>0</v>
      </c>
      <c r="J364" s="49"/>
      <c r="K364" s="26">
        <f t="shared" si="113"/>
        <v>0</v>
      </c>
      <c r="L364" s="49"/>
      <c r="M364" s="27">
        <f t="shared" si="114"/>
        <v>0</v>
      </c>
      <c r="N364" s="12"/>
    </row>
    <row r="365" spans="1:14" x14ac:dyDescent="0.2">
      <c r="A365" s="45"/>
      <c r="B365" s="54"/>
      <c r="C365" s="48"/>
      <c r="D365" s="26">
        <f t="shared" si="110"/>
        <v>0</v>
      </c>
      <c r="E365" s="46"/>
      <c r="F365" s="60"/>
      <c r="G365" s="26">
        <f t="shared" si="111"/>
        <v>0</v>
      </c>
      <c r="H365" s="49"/>
      <c r="I365" s="26">
        <f t="shared" si="112"/>
        <v>0</v>
      </c>
      <c r="J365" s="50"/>
      <c r="K365" s="26">
        <f t="shared" si="113"/>
        <v>0</v>
      </c>
      <c r="L365" s="50"/>
      <c r="M365" s="27">
        <f t="shared" si="114"/>
        <v>0</v>
      </c>
      <c r="N365" s="12"/>
    </row>
    <row r="366" spans="1:14" x14ac:dyDescent="0.2">
      <c r="A366" s="30"/>
      <c r="B366" s="32"/>
      <c r="C366" s="33"/>
      <c r="D366" s="33"/>
      <c r="E366" s="31"/>
      <c r="F366" s="61"/>
      <c r="G366" s="33"/>
      <c r="H366" s="33"/>
      <c r="I366" s="33"/>
      <c r="J366" s="33"/>
      <c r="K366" s="33"/>
      <c r="L366" s="33"/>
      <c r="M366" s="33"/>
      <c r="N366" s="12"/>
    </row>
    <row r="367" spans="1:14" x14ac:dyDescent="0.2">
      <c r="A367" s="13" t="s">
        <v>3</v>
      </c>
      <c r="B367" s="15"/>
      <c r="C367" s="75"/>
      <c r="D367" s="75"/>
      <c r="E367" s="14"/>
      <c r="F367" s="57"/>
      <c r="G367" s="75"/>
      <c r="H367" s="75"/>
      <c r="I367" s="75"/>
      <c r="J367" s="75"/>
      <c r="K367" s="75"/>
      <c r="L367" s="75"/>
      <c r="M367" s="34"/>
      <c r="N367" s="12"/>
    </row>
    <row r="368" spans="1:14" x14ac:dyDescent="0.2">
      <c r="A368" s="18" t="s">
        <v>1</v>
      </c>
      <c r="B368" s="15" t="s">
        <v>4</v>
      </c>
      <c r="C368" s="75" t="s">
        <v>16</v>
      </c>
      <c r="D368" s="75" t="s">
        <v>5</v>
      </c>
      <c r="E368" s="81" t="s">
        <v>6</v>
      </c>
      <c r="F368" s="81"/>
      <c r="G368" s="75" t="s">
        <v>5</v>
      </c>
      <c r="H368" s="75" t="s">
        <v>15</v>
      </c>
      <c r="I368" s="75" t="s">
        <v>5</v>
      </c>
      <c r="J368" s="75" t="s">
        <v>7</v>
      </c>
      <c r="K368" s="75" t="s">
        <v>5</v>
      </c>
      <c r="L368" s="75" t="s">
        <v>8</v>
      </c>
      <c r="M368" s="17" t="s">
        <v>5</v>
      </c>
      <c r="N368" s="12"/>
    </row>
    <row r="369" spans="1:14" x14ac:dyDescent="0.2">
      <c r="A369" s="19"/>
      <c r="B369" s="21"/>
      <c r="C369" s="23" t="s">
        <v>10</v>
      </c>
      <c r="D369" s="22">
        <f>LARGE(D370:D377,1)+LARGE(D370:D377,2)+LARGE(D370:D377,3)</f>
        <v>0</v>
      </c>
      <c r="E369" s="20" t="s">
        <v>9</v>
      </c>
      <c r="F369" s="58" t="s">
        <v>10</v>
      </c>
      <c r="G369" s="22">
        <f>LARGE(G370:G377,1)+LARGE(G370:G377,2)+LARGE(G370:G377,3)</f>
        <v>0</v>
      </c>
      <c r="H369" s="76" t="s">
        <v>0</v>
      </c>
      <c r="I369" s="22">
        <f>LARGE(I370:I377,1)+LARGE(I370:I377,2)+LARGE(I370:I377,3)</f>
        <v>0</v>
      </c>
      <c r="J369" s="23" t="s">
        <v>0</v>
      </c>
      <c r="K369" s="22">
        <f>LARGE(K370:K377,1)+LARGE(K370:K377,2)+LARGE(K370:K377,3)</f>
        <v>0</v>
      </c>
      <c r="L369" s="23" t="s">
        <v>0</v>
      </c>
      <c r="M369" s="24">
        <f>LARGE(M370:M377,1)+LARGE(M370:M377,2)+LARGE(M370:M377,3)</f>
        <v>0</v>
      </c>
      <c r="N369" s="25"/>
    </row>
    <row r="370" spans="1:14" x14ac:dyDescent="0.2">
      <c r="A370" s="43"/>
      <c r="B370" s="53"/>
      <c r="C370" s="47"/>
      <c r="D370" s="26">
        <f>IF(AND(C370&gt;0,C370&lt;11.5),INT(58.015*POWER(ABS(C370-11.5),1.81)),0)</f>
        <v>0</v>
      </c>
      <c r="E370" s="44"/>
      <c r="F370" s="59"/>
      <c r="G370" s="26">
        <f>IF(AND((60*E370+F370)&gt;0,(60*E370+F370)&lt;231),INT(0.160027*POWER(ABS(60*E370+F370-231),1.836)),0)</f>
        <v>0</v>
      </c>
      <c r="H370" s="49"/>
      <c r="I370" s="26">
        <f>IF(H370&gt;75,INT(0.8465*POWER(ABS(H370-75),1.42)),0)</f>
        <v>0</v>
      </c>
      <c r="J370" s="49"/>
      <c r="K370" s="26">
        <f>IF(J370&gt;220,INT(0.14354*POWER(ABS(J370-220),1.4)),0)</f>
        <v>0</v>
      </c>
      <c r="L370" s="49"/>
      <c r="M370" s="27">
        <f>IF(L370/100&gt;1.5,INT(51.39*POWER(ABS(L370/100-1.5),1.05)),0)</f>
        <v>0</v>
      </c>
      <c r="N370" s="12"/>
    </row>
    <row r="371" spans="1:14" x14ac:dyDescent="0.2">
      <c r="A371" s="43"/>
      <c r="B371" s="53"/>
      <c r="C371" s="47"/>
      <c r="D371" s="26">
        <f t="shared" ref="D371:D377" si="115">IF(AND(C371&gt;0,C371&lt;11.5),INT(58.015*POWER(ABS(C371-11.5),1.81)),0)</f>
        <v>0</v>
      </c>
      <c r="E371" s="44"/>
      <c r="F371" s="59"/>
      <c r="G371" s="26">
        <f t="shared" ref="G371:G377" si="116">IF(AND((60*E371+F371)&gt;0,(60*E371+F371)&lt;231),INT(0.160027*POWER(ABS(60*E371+F371-231),1.836)),0)</f>
        <v>0</v>
      </c>
      <c r="H371" s="49"/>
      <c r="I371" s="26">
        <f t="shared" ref="I371:I377" si="117">IF(H371&gt;75,INT(0.8465*POWER(ABS(H371-75),1.42)),0)</f>
        <v>0</v>
      </c>
      <c r="J371" s="49"/>
      <c r="K371" s="26">
        <f t="shared" ref="K371:K377" si="118">IF(J371&gt;220,INT(0.14354*POWER(ABS(J371-220),1.4)),0)</f>
        <v>0</v>
      </c>
      <c r="L371" s="49"/>
      <c r="M371" s="27">
        <f t="shared" ref="M371:M377" si="119">IF(L371/100&gt;1.5,INT(51.39*POWER(ABS(L371/100-1.5),1.05)),0)</f>
        <v>0</v>
      </c>
      <c r="N371" s="12"/>
    </row>
    <row r="372" spans="1:14" x14ac:dyDescent="0.2">
      <c r="A372" s="43"/>
      <c r="B372" s="53"/>
      <c r="C372" s="47"/>
      <c r="D372" s="26">
        <f t="shared" si="115"/>
        <v>0</v>
      </c>
      <c r="E372" s="44"/>
      <c r="F372" s="59"/>
      <c r="G372" s="26">
        <f t="shared" si="116"/>
        <v>0</v>
      </c>
      <c r="H372" s="49"/>
      <c r="I372" s="26">
        <f t="shared" si="117"/>
        <v>0</v>
      </c>
      <c r="J372" s="49"/>
      <c r="K372" s="26">
        <f t="shared" si="118"/>
        <v>0</v>
      </c>
      <c r="L372" s="49"/>
      <c r="M372" s="27">
        <f t="shared" si="119"/>
        <v>0</v>
      </c>
      <c r="N372" s="12"/>
    </row>
    <row r="373" spans="1:14" x14ac:dyDescent="0.2">
      <c r="A373" s="43"/>
      <c r="B373" s="53"/>
      <c r="C373" s="47"/>
      <c r="D373" s="26">
        <f t="shared" si="115"/>
        <v>0</v>
      </c>
      <c r="E373" s="44"/>
      <c r="F373" s="59"/>
      <c r="G373" s="26">
        <f t="shared" si="116"/>
        <v>0</v>
      </c>
      <c r="H373" s="49"/>
      <c r="I373" s="26">
        <f t="shared" si="117"/>
        <v>0</v>
      </c>
      <c r="J373" s="49"/>
      <c r="K373" s="26">
        <f t="shared" si="118"/>
        <v>0</v>
      </c>
      <c r="L373" s="49"/>
      <c r="M373" s="27">
        <f t="shared" si="119"/>
        <v>0</v>
      </c>
      <c r="N373" s="12"/>
    </row>
    <row r="374" spans="1:14" x14ac:dyDescent="0.2">
      <c r="A374" s="43"/>
      <c r="B374" s="53"/>
      <c r="C374" s="47"/>
      <c r="D374" s="26">
        <f t="shared" si="115"/>
        <v>0</v>
      </c>
      <c r="E374" s="44"/>
      <c r="F374" s="59"/>
      <c r="G374" s="26">
        <f t="shared" si="116"/>
        <v>0</v>
      </c>
      <c r="H374" s="49"/>
      <c r="I374" s="26">
        <f t="shared" si="117"/>
        <v>0</v>
      </c>
      <c r="J374" s="49"/>
      <c r="K374" s="26">
        <f t="shared" si="118"/>
        <v>0</v>
      </c>
      <c r="L374" s="49"/>
      <c r="M374" s="27">
        <f t="shared" si="119"/>
        <v>0</v>
      </c>
      <c r="N374" s="12"/>
    </row>
    <row r="375" spans="1:14" x14ac:dyDescent="0.2">
      <c r="A375" s="43"/>
      <c r="B375" s="53"/>
      <c r="C375" s="47"/>
      <c r="D375" s="26">
        <f t="shared" si="115"/>
        <v>0</v>
      </c>
      <c r="E375" s="44"/>
      <c r="F375" s="59"/>
      <c r="G375" s="26">
        <f t="shared" si="116"/>
        <v>0</v>
      </c>
      <c r="H375" s="49"/>
      <c r="I375" s="26">
        <f t="shared" si="117"/>
        <v>0</v>
      </c>
      <c r="J375" s="49"/>
      <c r="K375" s="26">
        <f t="shared" si="118"/>
        <v>0</v>
      </c>
      <c r="L375" s="49"/>
      <c r="M375" s="27">
        <f t="shared" si="119"/>
        <v>0</v>
      </c>
      <c r="N375" s="12"/>
    </row>
    <row r="376" spans="1:14" x14ac:dyDescent="0.2">
      <c r="A376" s="43"/>
      <c r="B376" s="53"/>
      <c r="C376" s="47"/>
      <c r="D376" s="26">
        <f t="shared" si="115"/>
        <v>0</v>
      </c>
      <c r="E376" s="44"/>
      <c r="F376" s="59"/>
      <c r="G376" s="26">
        <f t="shared" si="116"/>
        <v>0</v>
      </c>
      <c r="H376" s="49"/>
      <c r="I376" s="26">
        <f t="shared" si="117"/>
        <v>0</v>
      </c>
      <c r="J376" s="49"/>
      <c r="K376" s="26">
        <f t="shared" si="118"/>
        <v>0</v>
      </c>
      <c r="L376" s="49"/>
      <c r="M376" s="27">
        <f t="shared" si="119"/>
        <v>0</v>
      </c>
      <c r="N376" s="12"/>
    </row>
    <row r="377" spans="1:14" x14ac:dyDescent="0.2">
      <c r="A377" s="45"/>
      <c r="B377" s="54"/>
      <c r="C377" s="48"/>
      <c r="D377" s="26">
        <f t="shared" si="115"/>
        <v>0</v>
      </c>
      <c r="E377" s="46"/>
      <c r="F377" s="60"/>
      <c r="G377" s="26">
        <f t="shared" si="116"/>
        <v>0</v>
      </c>
      <c r="H377" s="50"/>
      <c r="I377" s="28">
        <f t="shared" si="117"/>
        <v>0</v>
      </c>
      <c r="J377" s="50"/>
      <c r="K377" s="28">
        <f t="shared" si="118"/>
        <v>0</v>
      </c>
      <c r="L377" s="50"/>
      <c r="M377" s="29">
        <f t="shared" si="119"/>
        <v>0</v>
      </c>
      <c r="N377" s="12"/>
    </row>
    <row r="378" spans="1:14" x14ac:dyDescent="0.2">
      <c r="A378" s="30"/>
      <c r="B378" s="32"/>
      <c r="C378" s="33"/>
      <c r="D378" s="33"/>
      <c r="E378" s="31"/>
      <c r="F378" s="61"/>
      <c r="G378" s="33"/>
      <c r="H378" s="75"/>
      <c r="I378" s="75"/>
      <c r="J378" s="75"/>
      <c r="K378" s="75"/>
      <c r="L378" s="75"/>
      <c r="M378" s="75"/>
      <c r="N378" s="12"/>
    </row>
    <row r="379" spans="1:14" x14ac:dyDescent="0.2">
      <c r="A379" s="13" t="s">
        <v>19</v>
      </c>
      <c r="B379" s="15"/>
      <c r="C379" s="75"/>
      <c r="D379" s="75"/>
      <c r="E379" s="81" t="s">
        <v>12</v>
      </c>
      <c r="F379" s="81"/>
      <c r="G379" s="34" t="s">
        <v>5</v>
      </c>
      <c r="H379" s="75"/>
      <c r="I379" s="75"/>
      <c r="J379" s="35"/>
      <c r="K379" s="77" t="s">
        <v>17</v>
      </c>
      <c r="L379" s="72"/>
      <c r="M379" s="75"/>
      <c r="N379" s="36">
        <f>D357+G357+I357+K357+M357</f>
        <v>0</v>
      </c>
    </row>
    <row r="380" spans="1:14" x14ac:dyDescent="0.2">
      <c r="A380" s="18"/>
      <c r="B380" s="15"/>
      <c r="C380" s="75"/>
      <c r="D380" s="75"/>
      <c r="E380" s="37" t="s">
        <v>9</v>
      </c>
      <c r="F380" s="62" t="s">
        <v>10</v>
      </c>
      <c r="G380" s="17"/>
      <c r="H380" s="75"/>
      <c r="I380" s="75"/>
      <c r="J380" s="35"/>
      <c r="K380" s="78" t="s">
        <v>18</v>
      </c>
      <c r="L380" s="72"/>
      <c r="M380" s="75"/>
      <c r="N380" s="36">
        <f>D369+G369+I369+K369+M369</f>
        <v>0</v>
      </c>
    </row>
    <row r="381" spans="1:14" ht="13.5" thickBot="1" x14ac:dyDescent="0.25">
      <c r="A381" s="38"/>
      <c r="B381" s="55"/>
      <c r="C381" s="40"/>
      <c r="D381" s="40"/>
      <c r="E381" s="51"/>
      <c r="F381" s="63"/>
      <c r="G381" s="39">
        <f>IF(AND((60*E381+F381)&gt;0,(60*E381+F381)&lt;242),INT(1.620772896*POWER(ABS(60*E381+F381-242.76),1.81)),0)</f>
        <v>0</v>
      </c>
      <c r="H381" s="40"/>
      <c r="I381" s="40"/>
      <c r="J381" s="41"/>
      <c r="K381" s="74" t="s">
        <v>14</v>
      </c>
      <c r="L381" s="73"/>
      <c r="M381" s="40"/>
      <c r="N381" s="42">
        <f>N379+N380+G381</f>
        <v>0</v>
      </c>
    </row>
    <row r="384" spans="1:14" ht="13.5" thickBot="1" x14ac:dyDescent="0.25"/>
    <row r="385" spans="1:14" ht="18" x14ac:dyDescent="0.25">
      <c r="A385" s="52" t="s">
        <v>11</v>
      </c>
      <c r="B385" s="80"/>
      <c r="C385" s="80"/>
      <c r="D385" s="80"/>
      <c r="E385" s="80"/>
      <c r="F385" s="80"/>
      <c r="G385" s="80"/>
      <c r="H385" s="80"/>
      <c r="I385" s="80"/>
      <c r="J385" s="6"/>
      <c r="K385" s="6"/>
      <c r="L385" s="6"/>
      <c r="M385" s="6"/>
      <c r="N385" s="7"/>
    </row>
    <row r="386" spans="1:14" x14ac:dyDescent="0.2">
      <c r="A386" s="8"/>
      <c r="B386" s="10"/>
      <c r="C386" s="11"/>
      <c r="D386" s="11"/>
      <c r="E386" s="9"/>
      <c r="F386" s="56"/>
      <c r="G386" s="11"/>
      <c r="H386" s="11"/>
      <c r="I386" s="11"/>
      <c r="J386" s="11"/>
      <c r="K386" s="11"/>
      <c r="L386" s="11"/>
      <c r="M386" s="11"/>
      <c r="N386" s="12"/>
    </row>
    <row r="387" spans="1:14" x14ac:dyDescent="0.2">
      <c r="A387" s="13" t="s">
        <v>2</v>
      </c>
      <c r="B387" s="15"/>
      <c r="C387" s="75"/>
      <c r="D387" s="75"/>
      <c r="E387" s="14"/>
      <c r="F387" s="57"/>
      <c r="G387" s="75"/>
      <c r="H387" s="75"/>
      <c r="I387" s="75"/>
      <c r="J387" s="75"/>
      <c r="K387" s="75"/>
      <c r="L387" s="75"/>
      <c r="M387" s="34"/>
      <c r="N387" s="12"/>
    </row>
    <row r="388" spans="1:14" x14ac:dyDescent="0.2">
      <c r="A388" s="18" t="s">
        <v>1</v>
      </c>
      <c r="B388" s="15" t="s">
        <v>4</v>
      </c>
      <c r="C388" s="75" t="s">
        <v>16</v>
      </c>
      <c r="D388" s="75" t="s">
        <v>5</v>
      </c>
      <c r="E388" s="81" t="s">
        <v>6</v>
      </c>
      <c r="F388" s="81"/>
      <c r="G388" s="75" t="s">
        <v>5</v>
      </c>
      <c r="H388" s="75" t="s">
        <v>15</v>
      </c>
      <c r="I388" s="75" t="s">
        <v>5</v>
      </c>
      <c r="J388" s="75" t="s">
        <v>7</v>
      </c>
      <c r="K388" s="75" t="s">
        <v>5</v>
      </c>
      <c r="L388" s="75" t="s">
        <v>8</v>
      </c>
      <c r="M388" s="17" t="s">
        <v>5</v>
      </c>
      <c r="N388" s="12"/>
    </row>
    <row r="389" spans="1:14" x14ac:dyDescent="0.2">
      <c r="A389" s="19"/>
      <c r="B389" s="21"/>
      <c r="C389" s="23" t="s">
        <v>10</v>
      </c>
      <c r="D389" s="22">
        <f>LARGE(D390:D397,1)+LARGE(D390:D397,2)+LARGE(D390:D397,3)</f>
        <v>0</v>
      </c>
      <c r="E389" s="20" t="s">
        <v>9</v>
      </c>
      <c r="F389" s="58" t="s">
        <v>10</v>
      </c>
      <c r="G389" s="22">
        <f>LARGE(G390:G397,1)+LARGE(G390:G397,2)+LARGE(G390:G397,3)</f>
        <v>0</v>
      </c>
      <c r="H389" s="76" t="s">
        <v>0</v>
      </c>
      <c r="I389" s="22">
        <f>LARGE(I390:I397,1)+LARGE(I390:I397,2)+LARGE(I390:I397,3)</f>
        <v>0</v>
      </c>
      <c r="J389" s="23" t="s">
        <v>0</v>
      </c>
      <c r="K389" s="22">
        <f>LARGE(K390:K397,1)+LARGE(K390:K397,2)+LARGE(K390:K397,3)</f>
        <v>0</v>
      </c>
      <c r="L389" s="23" t="s">
        <v>0</v>
      </c>
      <c r="M389" s="24">
        <f>LARGE(M390:M397,1)+LARGE(M390:M397,2)+LARGE(M390:M397,3)</f>
        <v>0</v>
      </c>
      <c r="N389" s="25"/>
    </row>
    <row r="390" spans="1:14" x14ac:dyDescent="0.2">
      <c r="A390" s="43"/>
      <c r="B390" s="53"/>
      <c r="C390" s="47"/>
      <c r="D390" s="26">
        <f>IF(AND(C390&gt;0,C390&lt;13),INT(46.0849*POWER(ABS(13-C390),1.81)),0)</f>
        <v>0</v>
      </c>
      <c r="E390" s="44"/>
      <c r="F390" s="59"/>
      <c r="G390" s="26">
        <f>IF(AND((60*E390+F390)&gt;0,(60*E390+F390)&lt;254),INT(0.11193*POWER(ABS(60*E390+F390-254),1.88)),0)</f>
        <v>0</v>
      </c>
      <c r="H390" s="49"/>
      <c r="I390" s="26">
        <f>IF(H390&gt;75,INT(1.84523*POWER(ABS(H390-75),1.348)),0)</f>
        <v>0</v>
      </c>
      <c r="J390" s="49"/>
      <c r="K390" s="26">
        <f>IF(J390&gt;210,INT(0.188807*POWER(ABS(J390-210),1.41)),0)</f>
        <v>0</v>
      </c>
      <c r="L390" s="49"/>
      <c r="M390" s="27">
        <f>IF(L390/100&gt;1.5,INT(56.0211*POWER(ABS(L390/100-1.5),1.05)),0)</f>
        <v>0</v>
      </c>
      <c r="N390" s="12"/>
    </row>
    <row r="391" spans="1:14" x14ac:dyDescent="0.2">
      <c r="A391" s="43"/>
      <c r="B391" s="53"/>
      <c r="C391" s="47"/>
      <c r="D391" s="26">
        <f t="shared" ref="D391:D397" si="120">IF(AND(C391&gt;0,C391&lt;13),INT(46.0849*POWER(ABS(13-C391),1.81)),0)</f>
        <v>0</v>
      </c>
      <c r="E391" s="44"/>
      <c r="F391" s="59"/>
      <c r="G391" s="26">
        <f t="shared" ref="G391:G397" si="121">IF(AND((60*E391+F391)&gt;0,(60*E391+F391)&lt;254),INT(0.11193*POWER(ABS(60*E391+F391-254),1.88)),0)</f>
        <v>0</v>
      </c>
      <c r="H391" s="49"/>
      <c r="I391" s="26">
        <f t="shared" ref="I391:I397" si="122">IF(H391&gt;75,INT(1.84523*POWER(ABS(H391-75),1.348)),0)</f>
        <v>0</v>
      </c>
      <c r="J391" s="49"/>
      <c r="K391" s="26">
        <f t="shared" ref="K391:K397" si="123">IF(J391&gt;210,INT(0.188807*POWER(ABS(J391-210),1.41)),0)</f>
        <v>0</v>
      </c>
      <c r="L391" s="49"/>
      <c r="M391" s="27">
        <f t="shared" ref="M391:M397" si="124">IF(L391/100&gt;1.5,INT(56.0211*POWER(ABS(L391/100-1.5),1.05)),0)</f>
        <v>0</v>
      </c>
      <c r="N391" s="12"/>
    </row>
    <row r="392" spans="1:14" x14ac:dyDescent="0.2">
      <c r="A392" s="43"/>
      <c r="B392" s="53"/>
      <c r="C392" s="47"/>
      <c r="D392" s="26">
        <f t="shared" si="120"/>
        <v>0</v>
      </c>
      <c r="E392" s="44"/>
      <c r="F392" s="59"/>
      <c r="G392" s="26">
        <f t="shared" si="121"/>
        <v>0</v>
      </c>
      <c r="H392" s="49"/>
      <c r="I392" s="26">
        <f t="shared" si="122"/>
        <v>0</v>
      </c>
      <c r="J392" s="49"/>
      <c r="K392" s="26">
        <f t="shared" si="123"/>
        <v>0</v>
      </c>
      <c r="L392" s="49"/>
      <c r="M392" s="27">
        <f t="shared" si="124"/>
        <v>0</v>
      </c>
      <c r="N392" s="12"/>
    </row>
    <row r="393" spans="1:14" x14ac:dyDescent="0.2">
      <c r="A393" s="43"/>
      <c r="B393" s="53"/>
      <c r="C393" s="47"/>
      <c r="D393" s="26">
        <f t="shared" si="120"/>
        <v>0</v>
      </c>
      <c r="E393" s="44"/>
      <c r="F393" s="59"/>
      <c r="G393" s="26">
        <f t="shared" si="121"/>
        <v>0</v>
      </c>
      <c r="H393" s="49"/>
      <c r="I393" s="26">
        <f t="shared" si="122"/>
        <v>0</v>
      </c>
      <c r="J393" s="49"/>
      <c r="K393" s="26">
        <f t="shared" si="123"/>
        <v>0</v>
      </c>
      <c r="L393" s="49"/>
      <c r="M393" s="27">
        <f t="shared" si="124"/>
        <v>0</v>
      </c>
      <c r="N393" s="12"/>
    </row>
    <row r="394" spans="1:14" x14ac:dyDescent="0.2">
      <c r="A394" s="43"/>
      <c r="B394" s="53"/>
      <c r="C394" s="47"/>
      <c r="D394" s="26">
        <f t="shared" si="120"/>
        <v>0</v>
      </c>
      <c r="E394" s="44"/>
      <c r="F394" s="59"/>
      <c r="G394" s="26">
        <f t="shared" si="121"/>
        <v>0</v>
      </c>
      <c r="H394" s="49"/>
      <c r="I394" s="26">
        <f t="shared" si="122"/>
        <v>0</v>
      </c>
      <c r="J394" s="49"/>
      <c r="K394" s="26">
        <f t="shared" si="123"/>
        <v>0</v>
      </c>
      <c r="L394" s="49"/>
      <c r="M394" s="27">
        <f t="shared" si="124"/>
        <v>0</v>
      </c>
      <c r="N394" s="12"/>
    </row>
    <row r="395" spans="1:14" x14ac:dyDescent="0.2">
      <c r="A395" s="43"/>
      <c r="B395" s="53"/>
      <c r="C395" s="47"/>
      <c r="D395" s="26">
        <f t="shared" si="120"/>
        <v>0</v>
      </c>
      <c r="E395" s="44"/>
      <c r="F395" s="59"/>
      <c r="G395" s="26">
        <f t="shared" si="121"/>
        <v>0</v>
      </c>
      <c r="H395" s="49"/>
      <c r="I395" s="26">
        <f t="shared" si="122"/>
        <v>0</v>
      </c>
      <c r="J395" s="49"/>
      <c r="K395" s="26">
        <f t="shared" si="123"/>
        <v>0</v>
      </c>
      <c r="L395" s="49"/>
      <c r="M395" s="27">
        <f t="shared" si="124"/>
        <v>0</v>
      </c>
      <c r="N395" s="12"/>
    </row>
    <row r="396" spans="1:14" x14ac:dyDescent="0.2">
      <c r="A396" s="43"/>
      <c r="B396" s="53"/>
      <c r="C396" s="47"/>
      <c r="D396" s="26">
        <f t="shared" si="120"/>
        <v>0</v>
      </c>
      <c r="E396" s="44"/>
      <c r="F396" s="59"/>
      <c r="G396" s="26">
        <f t="shared" si="121"/>
        <v>0</v>
      </c>
      <c r="H396" s="49"/>
      <c r="I396" s="26">
        <f t="shared" si="122"/>
        <v>0</v>
      </c>
      <c r="J396" s="49"/>
      <c r="K396" s="26">
        <f t="shared" si="123"/>
        <v>0</v>
      </c>
      <c r="L396" s="49"/>
      <c r="M396" s="27">
        <f t="shared" si="124"/>
        <v>0</v>
      </c>
      <c r="N396" s="12"/>
    </row>
    <row r="397" spans="1:14" x14ac:dyDescent="0.2">
      <c r="A397" s="45"/>
      <c r="B397" s="54"/>
      <c r="C397" s="48"/>
      <c r="D397" s="26">
        <f t="shared" si="120"/>
        <v>0</v>
      </c>
      <c r="E397" s="46"/>
      <c r="F397" s="60"/>
      <c r="G397" s="26">
        <f t="shared" si="121"/>
        <v>0</v>
      </c>
      <c r="H397" s="49"/>
      <c r="I397" s="26">
        <f t="shared" si="122"/>
        <v>0</v>
      </c>
      <c r="J397" s="50"/>
      <c r="K397" s="26">
        <f t="shared" si="123"/>
        <v>0</v>
      </c>
      <c r="L397" s="50"/>
      <c r="M397" s="27">
        <f t="shared" si="124"/>
        <v>0</v>
      </c>
      <c r="N397" s="12"/>
    </row>
    <row r="398" spans="1:14" x14ac:dyDescent="0.2">
      <c r="A398" s="30"/>
      <c r="B398" s="32"/>
      <c r="C398" s="33"/>
      <c r="D398" s="33"/>
      <c r="E398" s="31"/>
      <c r="F398" s="61"/>
      <c r="G398" s="33"/>
      <c r="H398" s="33"/>
      <c r="I398" s="33"/>
      <c r="J398" s="33"/>
      <c r="K398" s="33"/>
      <c r="L398" s="33"/>
      <c r="M398" s="33"/>
      <c r="N398" s="12"/>
    </row>
    <row r="399" spans="1:14" x14ac:dyDescent="0.2">
      <c r="A399" s="13" t="s">
        <v>3</v>
      </c>
      <c r="B399" s="15"/>
      <c r="C399" s="75"/>
      <c r="D399" s="75"/>
      <c r="E399" s="14"/>
      <c r="F399" s="57"/>
      <c r="G399" s="75"/>
      <c r="H399" s="75"/>
      <c r="I399" s="75"/>
      <c r="J399" s="75"/>
      <c r="K399" s="75"/>
      <c r="L399" s="75"/>
      <c r="M399" s="34"/>
      <c r="N399" s="12"/>
    </row>
    <row r="400" spans="1:14" x14ac:dyDescent="0.2">
      <c r="A400" s="18" t="s">
        <v>1</v>
      </c>
      <c r="B400" s="15" t="s">
        <v>4</v>
      </c>
      <c r="C400" s="75" t="s">
        <v>16</v>
      </c>
      <c r="D400" s="75" t="s">
        <v>5</v>
      </c>
      <c r="E400" s="81" t="s">
        <v>6</v>
      </c>
      <c r="F400" s="81"/>
      <c r="G400" s="75" t="s">
        <v>5</v>
      </c>
      <c r="H400" s="75" t="s">
        <v>15</v>
      </c>
      <c r="I400" s="75" t="s">
        <v>5</v>
      </c>
      <c r="J400" s="75" t="s">
        <v>7</v>
      </c>
      <c r="K400" s="75" t="s">
        <v>5</v>
      </c>
      <c r="L400" s="75" t="s">
        <v>8</v>
      </c>
      <c r="M400" s="17" t="s">
        <v>5</v>
      </c>
      <c r="N400" s="12"/>
    </row>
    <row r="401" spans="1:14" x14ac:dyDescent="0.2">
      <c r="A401" s="19"/>
      <c r="B401" s="21"/>
      <c r="C401" s="23" t="s">
        <v>10</v>
      </c>
      <c r="D401" s="22">
        <f>LARGE(D402:D409,1)+LARGE(D402:D409,2)+LARGE(D402:D409,3)</f>
        <v>0</v>
      </c>
      <c r="E401" s="20" t="s">
        <v>9</v>
      </c>
      <c r="F401" s="58" t="s">
        <v>10</v>
      </c>
      <c r="G401" s="22">
        <f>LARGE(G402:G409,1)+LARGE(G402:G409,2)+LARGE(G402:G409,3)</f>
        <v>0</v>
      </c>
      <c r="H401" s="76" t="s">
        <v>0</v>
      </c>
      <c r="I401" s="22">
        <f>LARGE(I402:I409,1)+LARGE(I402:I409,2)+LARGE(I402:I409,3)</f>
        <v>0</v>
      </c>
      <c r="J401" s="23" t="s">
        <v>0</v>
      </c>
      <c r="K401" s="22">
        <f>LARGE(K402:K409,1)+LARGE(K402:K409,2)+LARGE(K402:K409,3)</f>
        <v>0</v>
      </c>
      <c r="L401" s="23" t="s">
        <v>0</v>
      </c>
      <c r="M401" s="24">
        <f>LARGE(M402:M409,1)+LARGE(M402:M409,2)+LARGE(M402:M409,3)</f>
        <v>0</v>
      </c>
      <c r="N401" s="25"/>
    </row>
    <row r="402" spans="1:14" x14ac:dyDescent="0.2">
      <c r="A402" s="43"/>
      <c r="B402" s="53"/>
      <c r="C402" s="47"/>
      <c r="D402" s="26">
        <f>IF(AND(C402&gt;0,C402&lt;11.5),INT(58.015*POWER(ABS(C402-11.5),1.81)),0)</f>
        <v>0</v>
      </c>
      <c r="E402" s="44"/>
      <c r="F402" s="59"/>
      <c r="G402" s="26">
        <f>IF(AND((60*E402+F402)&gt;0,(60*E402+F402)&lt;231),INT(0.160027*POWER(ABS(60*E402+F402-231),1.836)),0)</f>
        <v>0</v>
      </c>
      <c r="H402" s="49"/>
      <c r="I402" s="26">
        <f>IF(H402&gt;75,INT(0.8465*POWER(ABS(H402-75),1.42)),0)</f>
        <v>0</v>
      </c>
      <c r="J402" s="49"/>
      <c r="K402" s="26">
        <f>IF(J402&gt;220,INT(0.14354*POWER(ABS(J402-220),1.4)),0)</f>
        <v>0</v>
      </c>
      <c r="L402" s="49"/>
      <c r="M402" s="27">
        <f>IF(L402/100&gt;1.5,INT(51.39*POWER(ABS(L402/100-1.5),1.05)),0)</f>
        <v>0</v>
      </c>
      <c r="N402" s="12"/>
    </row>
    <row r="403" spans="1:14" x14ac:dyDescent="0.2">
      <c r="A403" s="43"/>
      <c r="B403" s="53"/>
      <c r="C403" s="47"/>
      <c r="D403" s="26">
        <f t="shared" ref="D403:D409" si="125">IF(AND(C403&gt;0,C403&lt;11.5),INT(58.015*POWER(ABS(C403-11.5),1.81)),0)</f>
        <v>0</v>
      </c>
      <c r="E403" s="44"/>
      <c r="F403" s="59"/>
      <c r="G403" s="26">
        <f t="shared" ref="G403:G409" si="126">IF(AND((60*E403+F403)&gt;0,(60*E403+F403)&lt;231),INT(0.160027*POWER(ABS(60*E403+F403-231),1.836)),0)</f>
        <v>0</v>
      </c>
      <c r="H403" s="49"/>
      <c r="I403" s="26">
        <f t="shared" ref="I403:I409" si="127">IF(H403&gt;75,INT(0.8465*POWER(ABS(H403-75),1.42)),0)</f>
        <v>0</v>
      </c>
      <c r="J403" s="49"/>
      <c r="K403" s="26">
        <f t="shared" ref="K403:K409" si="128">IF(J403&gt;220,INT(0.14354*POWER(ABS(J403-220),1.4)),0)</f>
        <v>0</v>
      </c>
      <c r="L403" s="49"/>
      <c r="M403" s="27">
        <f t="shared" ref="M403:M409" si="129">IF(L403/100&gt;1.5,INT(51.39*POWER(ABS(L403/100-1.5),1.05)),0)</f>
        <v>0</v>
      </c>
      <c r="N403" s="12"/>
    </row>
    <row r="404" spans="1:14" x14ac:dyDescent="0.2">
      <c r="A404" s="43"/>
      <c r="B404" s="53"/>
      <c r="C404" s="47"/>
      <c r="D404" s="26">
        <f t="shared" si="125"/>
        <v>0</v>
      </c>
      <c r="E404" s="44"/>
      <c r="F404" s="59"/>
      <c r="G404" s="26">
        <f t="shared" si="126"/>
        <v>0</v>
      </c>
      <c r="H404" s="49"/>
      <c r="I404" s="26">
        <f t="shared" si="127"/>
        <v>0</v>
      </c>
      <c r="J404" s="49"/>
      <c r="K404" s="26">
        <f t="shared" si="128"/>
        <v>0</v>
      </c>
      <c r="L404" s="49"/>
      <c r="M404" s="27">
        <f t="shared" si="129"/>
        <v>0</v>
      </c>
      <c r="N404" s="12"/>
    </row>
    <row r="405" spans="1:14" x14ac:dyDescent="0.2">
      <c r="A405" s="43"/>
      <c r="B405" s="53"/>
      <c r="C405" s="47"/>
      <c r="D405" s="26">
        <f t="shared" si="125"/>
        <v>0</v>
      </c>
      <c r="E405" s="44"/>
      <c r="F405" s="59"/>
      <c r="G405" s="26">
        <f t="shared" si="126"/>
        <v>0</v>
      </c>
      <c r="H405" s="49"/>
      <c r="I405" s="26">
        <f t="shared" si="127"/>
        <v>0</v>
      </c>
      <c r="J405" s="49"/>
      <c r="K405" s="26">
        <f t="shared" si="128"/>
        <v>0</v>
      </c>
      <c r="L405" s="49"/>
      <c r="M405" s="27">
        <f t="shared" si="129"/>
        <v>0</v>
      </c>
      <c r="N405" s="12"/>
    </row>
    <row r="406" spans="1:14" x14ac:dyDescent="0.2">
      <c r="A406" s="43"/>
      <c r="B406" s="53"/>
      <c r="C406" s="47"/>
      <c r="D406" s="26">
        <f t="shared" si="125"/>
        <v>0</v>
      </c>
      <c r="E406" s="44"/>
      <c r="F406" s="59"/>
      <c r="G406" s="26">
        <f t="shared" si="126"/>
        <v>0</v>
      </c>
      <c r="H406" s="49"/>
      <c r="I406" s="26">
        <f t="shared" si="127"/>
        <v>0</v>
      </c>
      <c r="J406" s="49"/>
      <c r="K406" s="26">
        <f t="shared" si="128"/>
        <v>0</v>
      </c>
      <c r="L406" s="49"/>
      <c r="M406" s="27">
        <f t="shared" si="129"/>
        <v>0</v>
      </c>
      <c r="N406" s="12"/>
    </row>
    <row r="407" spans="1:14" x14ac:dyDescent="0.2">
      <c r="A407" s="43"/>
      <c r="B407" s="53"/>
      <c r="C407" s="47"/>
      <c r="D407" s="26">
        <f t="shared" si="125"/>
        <v>0</v>
      </c>
      <c r="E407" s="44"/>
      <c r="F407" s="59"/>
      <c r="G407" s="26">
        <f t="shared" si="126"/>
        <v>0</v>
      </c>
      <c r="H407" s="49"/>
      <c r="I407" s="26">
        <f t="shared" si="127"/>
        <v>0</v>
      </c>
      <c r="J407" s="49"/>
      <c r="K407" s="26">
        <f t="shared" si="128"/>
        <v>0</v>
      </c>
      <c r="L407" s="49"/>
      <c r="M407" s="27">
        <f t="shared" si="129"/>
        <v>0</v>
      </c>
      <c r="N407" s="12"/>
    </row>
    <row r="408" spans="1:14" x14ac:dyDescent="0.2">
      <c r="A408" s="43"/>
      <c r="B408" s="53"/>
      <c r="C408" s="47"/>
      <c r="D408" s="26">
        <f t="shared" si="125"/>
        <v>0</v>
      </c>
      <c r="E408" s="44"/>
      <c r="F408" s="59"/>
      <c r="G408" s="26">
        <f t="shared" si="126"/>
        <v>0</v>
      </c>
      <c r="H408" s="49"/>
      <c r="I408" s="26">
        <f t="shared" si="127"/>
        <v>0</v>
      </c>
      <c r="J408" s="49"/>
      <c r="K408" s="26">
        <f t="shared" si="128"/>
        <v>0</v>
      </c>
      <c r="L408" s="49"/>
      <c r="M408" s="27">
        <f t="shared" si="129"/>
        <v>0</v>
      </c>
      <c r="N408" s="12"/>
    </row>
    <row r="409" spans="1:14" x14ac:dyDescent="0.2">
      <c r="A409" s="45"/>
      <c r="B409" s="54"/>
      <c r="C409" s="48"/>
      <c r="D409" s="26">
        <f t="shared" si="125"/>
        <v>0</v>
      </c>
      <c r="E409" s="46"/>
      <c r="F409" s="60"/>
      <c r="G409" s="26">
        <f t="shared" si="126"/>
        <v>0</v>
      </c>
      <c r="H409" s="50"/>
      <c r="I409" s="28">
        <f t="shared" si="127"/>
        <v>0</v>
      </c>
      <c r="J409" s="50"/>
      <c r="K409" s="28">
        <f t="shared" si="128"/>
        <v>0</v>
      </c>
      <c r="L409" s="50"/>
      <c r="M409" s="29">
        <f t="shared" si="129"/>
        <v>0</v>
      </c>
      <c r="N409" s="12"/>
    </row>
    <row r="410" spans="1:14" x14ac:dyDescent="0.2">
      <c r="A410" s="30"/>
      <c r="B410" s="32"/>
      <c r="C410" s="33"/>
      <c r="D410" s="33"/>
      <c r="E410" s="31"/>
      <c r="F410" s="61"/>
      <c r="G410" s="33"/>
      <c r="H410" s="75"/>
      <c r="I410" s="75"/>
      <c r="J410" s="75"/>
      <c r="K410" s="75"/>
      <c r="L410" s="75"/>
      <c r="M410" s="75"/>
      <c r="N410" s="12"/>
    </row>
    <row r="411" spans="1:14" x14ac:dyDescent="0.2">
      <c r="A411" s="13" t="s">
        <v>19</v>
      </c>
      <c r="B411" s="15"/>
      <c r="C411" s="75"/>
      <c r="D411" s="75"/>
      <c r="E411" s="81" t="s">
        <v>12</v>
      </c>
      <c r="F411" s="81"/>
      <c r="G411" s="34" t="s">
        <v>5</v>
      </c>
      <c r="H411" s="75"/>
      <c r="I411" s="75"/>
      <c r="J411" s="35"/>
      <c r="K411" s="77" t="s">
        <v>17</v>
      </c>
      <c r="L411" s="72"/>
      <c r="M411" s="75"/>
      <c r="N411" s="36">
        <f>D389+G389+I389+K389+M389</f>
        <v>0</v>
      </c>
    </row>
    <row r="412" spans="1:14" x14ac:dyDescent="0.2">
      <c r="A412" s="18"/>
      <c r="B412" s="15"/>
      <c r="C412" s="75"/>
      <c r="D412" s="75"/>
      <c r="E412" s="37" t="s">
        <v>9</v>
      </c>
      <c r="F412" s="62" t="s">
        <v>10</v>
      </c>
      <c r="G412" s="17"/>
      <c r="H412" s="75"/>
      <c r="I412" s="75"/>
      <c r="J412" s="35"/>
      <c r="K412" s="78" t="s">
        <v>18</v>
      </c>
      <c r="L412" s="72"/>
      <c r="M412" s="75"/>
      <c r="N412" s="36">
        <f>D401+G401+I401+K401+M401</f>
        <v>0</v>
      </c>
    </row>
    <row r="413" spans="1:14" ht="13.5" thickBot="1" x14ac:dyDescent="0.25">
      <c r="A413" s="38"/>
      <c r="B413" s="55"/>
      <c r="C413" s="40"/>
      <c r="D413" s="40"/>
      <c r="E413" s="51"/>
      <c r="F413" s="63"/>
      <c r="G413" s="39">
        <f>IF(AND((60*E413+F413)&gt;0,(60*E413+F413)&lt;242),INT(1.620772896*POWER(ABS(60*E413+F413-242.76),1.81)),0)</f>
        <v>0</v>
      </c>
      <c r="H413" s="40"/>
      <c r="I413" s="40"/>
      <c r="J413" s="41"/>
      <c r="K413" s="74" t="s">
        <v>14</v>
      </c>
      <c r="L413" s="73"/>
      <c r="M413" s="40"/>
      <c r="N413" s="42">
        <f>N411+N412+G413</f>
        <v>0</v>
      </c>
    </row>
    <row r="416" spans="1:14" ht="13.5" thickBot="1" x14ac:dyDescent="0.25"/>
    <row r="417" spans="1:14" ht="18" x14ac:dyDescent="0.25">
      <c r="A417" s="52" t="s">
        <v>11</v>
      </c>
      <c r="B417" s="80"/>
      <c r="C417" s="80"/>
      <c r="D417" s="80"/>
      <c r="E417" s="80"/>
      <c r="F417" s="80"/>
      <c r="G417" s="80"/>
      <c r="H417" s="80"/>
      <c r="I417" s="80"/>
      <c r="J417" s="6"/>
      <c r="K417" s="6"/>
      <c r="L417" s="6"/>
      <c r="M417" s="6"/>
      <c r="N417" s="7"/>
    </row>
    <row r="418" spans="1:14" x14ac:dyDescent="0.2">
      <c r="A418" s="8"/>
      <c r="B418" s="10"/>
      <c r="C418" s="11"/>
      <c r="D418" s="11"/>
      <c r="E418" s="9"/>
      <c r="F418" s="56"/>
      <c r="G418" s="11"/>
      <c r="H418" s="11"/>
      <c r="I418" s="11"/>
      <c r="J418" s="11"/>
      <c r="K418" s="11"/>
      <c r="L418" s="11"/>
      <c r="M418" s="11"/>
      <c r="N418" s="12"/>
    </row>
    <row r="419" spans="1:14" x14ac:dyDescent="0.2">
      <c r="A419" s="13" t="s">
        <v>2</v>
      </c>
      <c r="B419" s="15"/>
      <c r="C419" s="75"/>
      <c r="D419" s="75"/>
      <c r="E419" s="14"/>
      <c r="F419" s="57"/>
      <c r="G419" s="75"/>
      <c r="H419" s="75"/>
      <c r="I419" s="75"/>
      <c r="J419" s="75"/>
      <c r="K419" s="75"/>
      <c r="L419" s="75"/>
      <c r="M419" s="34"/>
      <c r="N419" s="12"/>
    </row>
    <row r="420" spans="1:14" x14ac:dyDescent="0.2">
      <c r="A420" s="18" t="s">
        <v>1</v>
      </c>
      <c r="B420" s="15" t="s">
        <v>4</v>
      </c>
      <c r="C420" s="75" t="s">
        <v>16</v>
      </c>
      <c r="D420" s="75" t="s">
        <v>5</v>
      </c>
      <c r="E420" s="81" t="s">
        <v>6</v>
      </c>
      <c r="F420" s="81"/>
      <c r="G420" s="75" t="s">
        <v>5</v>
      </c>
      <c r="H420" s="75" t="s">
        <v>15</v>
      </c>
      <c r="I420" s="75" t="s">
        <v>5</v>
      </c>
      <c r="J420" s="75" t="s">
        <v>7</v>
      </c>
      <c r="K420" s="75" t="s">
        <v>5</v>
      </c>
      <c r="L420" s="75" t="s">
        <v>8</v>
      </c>
      <c r="M420" s="17" t="s">
        <v>5</v>
      </c>
      <c r="N420" s="12"/>
    </row>
    <row r="421" spans="1:14" x14ac:dyDescent="0.2">
      <c r="A421" s="19"/>
      <c r="B421" s="21"/>
      <c r="C421" s="23" t="s">
        <v>10</v>
      </c>
      <c r="D421" s="22">
        <f>LARGE(D422:D429,1)+LARGE(D422:D429,2)+LARGE(D422:D429,3)</f>
        <v>0</v>
      </c>
      <c r="E421" s="20" t="s">
        <v>9</v>
      </c>
      <c r="F421" s="58" t="s">
        <v>10</v>
      </c>
      <c r="G421" s="22">
        <f>LARGE(G422:G429,1)+LARGE(G422:G429,2)+LARGE(G422:G429,3)</f>
        <v>0</v>
      </c>
      <c r="H421" s="76" t="s">
        <v>0</v>
      </c>
      <c r="I421" s="22">
        <f>LARGE(I422:I429,1)+LARGE(I422:I429,2)+LARGE(I422:I429,3)</f>
        <v>0</v>
      </c>
      <c r="J421" s="23" t="s">
        <v>0</v>
      </c>
      <c r="K421" s="22">
        <f>LARGE(K422:K429,1)+LARGE(K422:K429,2)+LARGE(K422:K429,3)</f>
        <v>0</v>
      </c>
      <c r="L421" s="23" t="s">
        <v>0</v>
      </c>
      <c r="M421" s="24">
        <f>LARGE(M422:M429,1)+LARGE(M422:M429,2)+LARGE(M422:M429,3)</f>
        <v>0</v>
      </c>
      <c r="N421" s="25"/>
    </row>
    <row r="422" spans="1:14" x14ac:dyDescent="0.2">
      <c r="A422" s="43"/>
      <c r="B422" s="53"/>
      <c r="C422" s="47"/>
      <c r="D422" s="26">
        <f>IF(AND(C422&gt;0,C422&lt;13),INT(46.0849*POWER(ABS(13-C422),1.81)),0)</f>
        <v>0</v>
      </c>
      <c r="E422" s="44"/>
      <c r="F422" s="59"/>
      <c r="G422" s="26">
        <f>IF(AND((60*E422+F422)&gt;0,(60*E422+F422)&lt;254),INT(0.11193*POWER(ABS(60*E422+F422-254),1.88)),0)</f>
        <v>0</v>
      </c>
      <c r="H422" s="49"/>
      <c r="I422" s="26">
        <f>IF(H422&gt;75,INT(1.84523*POWER(ABS(H422-75),1.348)),0)</f>
        <v>0</v>
      </c>
      <c r="J422" s="49"/>
      <c r="K422" s="26">
        <f>IF(J422&gt;210,INT(0.188807*POWER(ABS(J422-210),1.41)),0)</f>
        <v>0</v>
      </c>
      <c r="L422" s="49"/>
      <c r="M422" s="27">
        <f>IF(L422/100&gt;1.5,INT(56.0211*POWER(ABS(L422/100-1.5),1.05)),0)</f>
        <v>0</v>
      </c>
      <c r="N422" s="12"/>
    </row>
    <row r="423" spans="1:14" x14ac:dyDescent="0.2">
      <c r="A423" s="43"/>
      <c r="B423" s="53"/>
      <c r="C423" s="47"/>
      <c r="D423" s="26">
        <f t="shared" ref="D423:D429" si="130">IF(AND(C423&gt;0,C423&lt;13),INT(46.0849*POWER(ABS(13-C423),1.81)),0)</f>
        <v>0</v>
      </c>
      <c r="E423" s="44"/>
      <c r="F423" s="59"/>
      <c r="G423" s="26">
        <f t="shared" ref="G423:G429" si="131">IF(AND((60*E423+F423)&gt;0,(60*E423+F423)&lt;254),INT(0.11193*POWER(ABS(60*E423+F423-254),1.88)),0)</f>
        <v>0</v>
      </c>
      <c r="H423" s="49"/>
      <c r="I423" s="26">
        <f t="shared" ref="I423:I429" si="132">IF(H423&gt;75,INT(1.84523*POWER(ABS(H423-75),1.348)),0)</f>
        <v>0</v>
      </c>
      <c r="J423" s="49"/>
      <c r="K423" s="26">
        <f t="shared" ref="K423:K429" si="133">IF(J423&gt;210,INT(0.188807*POWER(ABS(J423-210),1.41)),0)</f>
        <v>0</v>
      </c>
      <c r="L423" s="49"/>
      <c r="M423" s="27">
        <f t="shared" ref="M423:M429" si="134">IF(L423/100&gt;1.5,INT(56.0211*POWER(ABS(L423/100-1.5),1.05)),0)</f>
        <v>0</v>
      </c>
      <c r="N423" s="12"/>
    </row>
    <row r="424" spans="1:14" x14ac:dyDescent="0.2">
      <c r="A424" s="43"/>
      <c r="B424" s="53"/>
      <c r="C424" s="47"/>
      <c r="D424" s="26">
        <f t="shared" si="130"/>
        <v>0</v>
      </c>
      <c r="E424" s="44"/>
      <c r="F424" s="59"/>
      <c r="G424" s="26">
        <f t="shared" si="131"/>
        <v>0</v>
      </c>
      <c r="H424" s="49"/>
      <c r="I424" s="26">
        <f t="shared" si="132"/>
        <v>0</v>
      </c>
      <c r="J424" s="49"/>
      <c r="K424" s="26">
        <f t="shared" si="133"/>
        <v>0</v>
      </c>
      <c r="L424" s="49"/>
      <c r="M424" s="27">
        <f t="shared" si="134"/>
        <v>0</v>
      </c>
      <c r="N424" s="12"/>
    </row>
    <row r="425" spans="1:14" x14ac:dyDescent="0.2">
      <c r="A425" s="43"/>
      <c r="B425" s="53"/>
      <c r="C425" s="47"/>
      <c r="D425" s="26">
        <f t="shared" si="130"/>
        <v>0</v>
      </c>
      <c r="E425" s="44"/>
      <c r="F425" s="59"/>
      <c r="G425" s="26">
        <f t="shared" si="131"/>
        <v>0</v>
      </c>
      <c r="H425" s="49"/>
      <c r="I425" s="26">
        <f t="shared" si="132"/>
        <v>0</v>
      </c>
      <c r="J425" s="49"/>
      <c r="K425" s="26">
        <f t="shared" si="133"/>
        <v>0</v>
      </c>
      <c r="L425" s="49"/>
      <c r="M425" s="27">
        <f t="shared" si="134"/>
        <v>0</v>
      </c>
      <c r="N425" s="12"/>
    </row>
    <row r="426" spans="1:14" x14ac:dyDescent="0.2">
      <c r="A426" s="43"/>
      <c r="B426" s="53"/>
      <c r="C426" s="47"/>
      <c r="D426" s="26">
        <f t="shared" si="130"/>
        <v>0</v>
      </c>
      <c r="E426" s="44"/>
      <c r="F426" s="59"/>
      <c r="G426" s="26">
        <f t="shared" si="131"/>
        <v>0</v>
      </c>
      <c r="H426" s="49"/>
      <c r="I426" s="26">
        <f t="shared" si="132"/>
        <v>0</v>
      </c>
      <c r="J426" s="49"/>
      <c r="K426" s="26">
        <f t="shared" si="133"/>
        <v>0</v>
      </c>
      <c r="L426" s="49"/>
      <c r="M426" s="27">
        <f t="shared" si="134"/>
        <v>0</v>
      </c>
      <c r="N426" s="12"/>
    </row>
    <row r="427" spans="1:14" x14ac:dyDescent="0.2">
      <c r="A427" s="43"/>
      <c r="B427" s="53"/>
      <c r="C427" s="47"/>
      <c r="D427" s="26">
        <f t="shared" si="130"/>
        <v>0</v>
      </c>
      <c r="E427" s="44"/>
      <c r="F427" s="59"/>
      <c r="G427" s="26">
        <f t="shared" si="131"/>
        <v>0</v>
      </c>
      <c r="H427" s="49"/>
      <c r="I427" s="26">
        <f t="shared" si="132"/>
        <v>0</v>
      </c>
      <c r="J427" s="49"/>
      <c r="K427" s="26">
        <f t="shared" si="133"/>
        <v>0</v>
      </c>
      <c r="L427" s="49"/>
      <c r="M427" s="27">
        <f t="shared" si="134"/>
        <v>0</v>
      </c>
      <c r="N427" s="12"/>
    </row>
    <row r="428" spans="1:14" x14ac:dyDescent="0.2">
      <c r="A428" s="43"/>
      <c r="B428" s="53"/>
      <c r="C428" s="47"/>
      <c r="D428" s="26">
        <f t="shared" si="130"/>
        <v>0</v>
      </c>
      <c r="E428" s="44"/>
      <c r="F428" s="59"/>
      <c r="G428" s="26">
        <f t="shared" si="131"/>
        <v>0</v>
      </c>
      <c r="H428" s="49"/>
      <c r="I428" s="26">
        <f t="shared" si="132"/>
        <v>0</v>
      </c>
      <c r="J428" s="49"/>
      <c r="K428" s="26">
        <f t="shared" si="133"/>
        <v>0</v>
      </c>
      <c r="L428" s="49"/>
      <c r="M428" s="27">
        <f t="shared" si="134"/>
        <v>0</v>
      </c>
      <c r="N428" s="12"/>
    </row>
    <row r="429" spans="1:14" x14ac:dyDescent="0.2">
      <c r="A429" s="45"/>
      <c r="B429" s="54"/>
      <c r="C429" s="48"/>
      <c r="D429" s="26">
        <f t="shared" si="130"/>
        <v>0</v>
      </c>
      <c r="E429" s="46"/>
      <c r="F429" s="60"/>
      <c r="G429" s="26">
        <f t="shared" si="131"/>
        <v>0</v>
      </c>
      <c r="H429" s="49"/>
      <c r="I429" s="26">
        <f t="shared" si="132"/>
        <v>0</v>
      </c>
      <c r="J429" s="50"/>
      <c r="K429" s="26">
        <f t="shared" si="133"/>
        <v>0</v>
      </c>
      <c r="L429" s="50"/>
      <c r="M429" s="27">
        <f t="shared" si="134"/>
        <v>0</v>
      </c>
      <c r="N429" s="12"/>
    </row>
    <row r="430" spans="1:14" x14ac:dyDescent="0.2">
      <c r="A430" s="30"/>
      <c r="B430" s="32"/>
      <c r="C430" s="33"/>
      <c r="D430" s="33"/>
      <c r="E430" s="31"/>
      <c r="F430" s="61"/>
      <c r="G430" s="33"/>
      <c r="H430" s="33"/>
      <c r="I430" s="33"/>
      <c r="J430" s="33"/>
      <c r="K430" s="33"/>
      <c r="L430" s="33"/>
      <c r="M430" s="33"/>
      <c r="N430" s="12"/>
    </row>
    <row r="431" spans="1:14" x14ac:dyDescent="0.2">
      <c r="A431" s="13" t="s">
        <v>3</v>
      </c>
      <c r="B431" s="15"/>
      <c r="C431" s="75"/>
      <c r="D431" s="75"/>
      <c r="E431" s="14"/>
      <c r="F431" s="57"/>
      <c r="G431" s="75"/>
      <c r="H431" s="75"/>
      <c r="I431" s="75"/>
      <c r="J431" s="75"/>
      <c r="K431" s="75"/>
      <c r="L431" s="75"/>
      <c r="M431" s="34"/>
      <c r="N431" s="12"/>
    </row>
    <row r="432" spans="1:14" x14ac:dyDescent="0.2">
      <c r="A432" s="18" t="s">
        <v>1</v>
      </c>
      <c r="B432" s="15" t="s">
        <v>4</v>
      </c>
      <c r="C432" s="75" t="s">
        <v>16</v>
      </c>
      <c r="D432" s="75" t="s">
        <v>5</v>
      </c>
      <c r="E432" s="81" t="s">
        <v>6</v>
      </c>
      <c r="F432" s="81"/>
      <c r="G432" s="75" t="s">
        <v>5</v>
      </c>
      <c r="H432" s="75" t="s">
        <v>15</v>
      </c>
      <c r="I432" s="75" t="s">
        <v>5</v>
      </c>
      <c r="J432" s="75" t="s">
        <v>7</v>
      </c>
      <c r="K432" s="75" t="s">
        <v>5</v>
      </c>
      <c r="L432" s="75" t="s">
        <v>8</v>
      </c>
      <c r="M432" s="17" t="s">
        <v>5</v>
      </c>
      <c r="N432" s="12"/>
    </row>
    <row r="433" spans="1:14" x14ac:dyDescent="0.2">
      <c r="A433" s="19"/>
      <c r="B433" s="21"/>
      <c r="C433" s="23" t="s">
        <v>10</v>
      </c>
      <c r="D433" s="22">
        <f>LARGE(D434:D441,1)+LARGE(D434:D441,2)+LARGE(D434:D441,3)</f>
        <v>0</v>
      </c>
      <c r="E433" s="20" t="s">
        <v>9</v>
      </c>
      <c r="F433" s="58" t="s">
        <v>10</v>
      </c>
      <c r="G433" s="22">
        <f>LARGE(G434:G441,1)+LARGE(G434:G441,2)+LARGE(G434:G441,3)</f>
        <v>0</v>
      </c>
      <c r="H433" s="76" t="s">
        <v>0</v>
      </c>
      <c r="I433" s="22">
        <f>LARGE(I434:I441,1)+LARGE(I434:I441,2)+LARGE(I434:I441,3)</f>
        <v>0</v>
      </c>
      <c r="J433" s="23" t="s">
        <v>0</v>
      </c>
      <c r="K433" s="22">
        <f>LARGE(K434:K441,1)+LARGE(K434:K441,2)+LARGE(K434:K441,3)</f>
        <v>0</v>
      </c>
      <c r="L433" s="23" t="s">
        <v>0</v>
      </c>
      <c r="M433" s="24">
        <f>LARGE(M434:M441,1)+LARGE(M434:M441,2)+LARGE(M434:M441,3)</f>
        <v>0</v>
      </c>
      <c r="N433" s="25"/>
    </row>
    <row r="434" spans="1:14" x14ac:dyDescent="0.2">
      <c r="A434" s="43"/>
      <c r="B434" s="53"/>
      <c r="C434" s="47"/>
      <c r="D434" s="26">
        <f>IF(AND(C434&gt;0,C434&lt;11.5),INT(58.015*POWER(ABS(C434-11.5),1.81)),0)</f>
        <v>0</v>
      </c>
      <c r="E434" s="44"/>
      <c r="F434" s="59"/>
      <c r="G434" s="26">
        <f>IF(AND((60*E434+F434)&gt;0,(60*E434+F434)&lt;231),INT(0.160027*POWER(ABS(60*E434+F434-231),1.836)),0)</f>
        <v>0</v>
      </c>
      <c r="H434" s="49"/>
      <c r="I434" s="26">
        <f>IF(H434&gt;75,INT(0.8465*POWER(ABS(H434-75),1.42)),0)</f>
        <v>0</v>
      </c>
      <c r="J434" s="49"/>
      <c r="K434" s="26">
        <f>IF(J434&gt;220,INT(0.14354*POWER(ABS(J434-220),1.4)),0)</f>
        <v>0</v>
      </c>
      <c r="L434" s="49"/>
      <c r="M434" s="27">
        <f>IF(L434/100&gt;1.5,INT(51.39*POWER(ABS(L434/100-1.5),1.05)),0)</f>
        <v>0</v>
      </c>
      <c r="N434" s="12"/>
    </row>
    <row r="435" spans="1:14" x14ac:dyDescent="0.2">
      <c r="A435" s="43"/>
      <c r="B435" s="53"/>
      <c r="C435" s="47"/>
      <c r="D435" s="26">
        <f t="shared" ref="D435:D441" si="135">IF(AND(C435&gt;0,C435&lt;11.5),INT(58.015*POWER(ABS(C435-11.5),1.81)),0)</f>
        <v>0</v>
      </c>
      <c r="E435" s="44"/>
      <c r="F435" s="59"/>
      <c r="G435" s="26">
        <f t="shared" ref="G435:G441" si="136">IF(AND((60*E435+F435)&gt;0,(60*E435+F435)&lt;231),INT(0.160027*POWER(ABS(60*E435+F435-231),1.836)),0)</f>
        <v>0</v>
      </c>
      <c r="H435" s="49"/>
      <c r="I435" s="26">
        <f t="shared" ref="I435:I441" si="137">IF(H435&gt;75,INT(0.8465*POWER(ABS(H435-75),1.42)),0)</f>
        <v>0</v>
      </c>
      <c r="J435" s="49"/>
      <c r="K435" s="26">
        <f t="shared" ref="K435:K441" si="138">IF(J435&gt;220,INT(0.14354*POWER(ABS(J435-220),1.4)),0)</f>
        <v>0</v>
      </c>
      <c r="L435" s="49"/>
      <c r="M435" s="27">
        <f t="shared" ref="M435:M441" si="139">IF(L435/100&gt;1.5,INT(51.39*POWER(ABS(L435/100-1.5),1.05)),0)</f>
        <v>0</v>
      </c>
      <c r="N435" s="12"/>
    </row>
    <row r="436" spans="1:14" x14ac:dyDescent="0.2">
      <c r="A436" s="43"/>
      <c r="B436" s="53"/>
      <c r="C436" s="47"/>
      <c r="D436" s="26">
        <f t="shared" si="135"/>
        <v>0</v>
      </c>
      <c r="E436" s="44"/>
      <c r="F436" s="59"/>
      <c r="G436" s="26">
        <f t="shared" si="136"/>
        <v>0</v>
      </c>
      <c r="H436" s="49"/>
      <c r="I436" s="26">
        <f t="shared" si="137"/>
        <v>0</v>
      </c>
      <c r="J436" s="49"/>
      <c r="K436" s="26">
        <f t="shared" si="138"/>
        <v>0</v>
      </c>
      <c r="L436" s="49"/>
      <c r="M436" s="27">
        <f t="shared" si="139"/>
        <v>0</v>
      </c>
      <c r="N436" s="12"/>
    </row>
    <row r="437" spans="1:14" x14ac:dyDescent="0.2">
      <c r="A437" s="43"/>
      <c r="B437" s="53"/>
      <c r="C437" s="47"/>
      <c r="D437" s="26">
        <f t="shared" si="135"/>
        <v>0</v>
      </c>
      <c r="E437" s="44"/>
      <c r="F437" s="59"/>
      <c r="G437" s="26">
        <f t="shared" si="136"/>
        <v>0</v>
      </c>
      <c r="H437" s="49"/>
      <c r="I437" s="26">
        <f t="shared" si="137"/>
        <v>0</v>
      </c>
      <c r="J437" s="49"/>
      <c r="K437" s="26">
        <f t="shared" si="138"/>
        <v>0</v>
      </c>
      <c r="L437" s="49"/>
      <c r="M437" s="27">
        <f t="shared" si="139"/>
        <v>0</v>
      </c>
      <c r="N437" s="12"/>
    </row>
    <row r="438" spans="1:14" x14ac:dyDescent="0.2">
      <c r="A438" s="43"/>
      <c r="B438" s="53"/>
      <c r="C438" s="47"/>
      <c r="D438" s="26">
        <f t="shared" si="135"/>
        <v>0</v>
      </c>
      <c r="E438" s="44"/>
      <c r="F438" s="59"/>
      <c r="G438" s="26">
        <f t="shared" si="136"/>
        <v>0</v>
      </c>
      <c r="H438" s="49"/>
      <c r="I438" s="26">
        <f t="shared" si="137"/>
        <v>0</v>
      </c>
      <c r="J438" s="49"/>
      <c r="K438" s="26">
        <f t="shared" si="138"/>
        <v>0</v>
      </c>
      <c r="L438" s="49"/>
      <c r="M438" s="27">
        <f t="shared" si="139"/>
        <v>0</v>
      </c>
      <c r="N438" s="12"/>
    </row>
    <row r="439" spans="1:14" x14ac:dyDescent="0.2">
      <c r="A439" s="43"/>
      <c r="B439" s="53"/>
      <c r="C439" s="47"/>
      <c r="D439" s="26">
        <f t="shared" si="135"/>
        <v>0</v>
      </c>
      <c r="E439" s="44"/>
      <c r="F439" s="59"/>
      <c r="G439" s="26">
        <f t="shared" si="136"/>
        <v>0</v>
      </c>
      <c r="H439" s="49"/>
      <c r="I439" s="26">
        <f t="shared" si="137"/>
        <v>0</v>
      </c>
      <c r="J439" s="49"/>
      <c r="K439" s="26">
        <f t="shared" si="138"/>
        <v>0</v>
      </c>
      <c r="L439" s="49"/>
      <c r="M439" s="27">
        <f t="shared" si="139"/>
        <v>0</v>
      </c>
      <c r="N439" s="12"/>
    </row>
    <row r="440" spans="1:14" x14ac:dyDescent="0.2">
      <c r="A440" s="43"/>
      <c r="B440" s="53"/>
      <c r="C440" s="47"/>
      <c r="D440" s="26">
        <f t="shared" si="135"/>
        <v>0</v>
      </c>
      <c r="E440" s="44"/>
      <c r="F440" s="59"/>
      <c r="G440" s="26">
        <f t="shared" si="136"/>
        <v>0</v>
      </c>
      <c r="H440" s="49"/>
      <c r="I440" s="26">
        <f t="shared" si="137"/>
        <v>0</v>
      </c>
      <c r="J440" s="49"/>
      <c r="K440" s="26">
        <f t="shared" si="138"/>
        <v>0</v>
      </c>
      <c r="L440" s="49"/>
      <c r="M440" s="27">
        <f t="shared" si="139"/>
        <v>0</v>
      </c>
      <c r="N440" s="12"/>
    </row>
    <row r="441" spans="1:14" x14ac:dyDescent="0.2">
      <c r="A441" s="45"/>
      <c r="B441" s="54"/>
      <c r="C441" s="48"/>
      <c r="D441" s="26">
        <f t="shared" si="135"/>
        <v>0</v>
      </c>
      <c r="E441" s="46"/>
      <c r="F441" s="60"/>
      <c r="G441" s="26">
        <f t="shared" si="136"/>
        <v>0</v>
      </c>
      <c r="H441" s="50"/>
      <c r="I441" s="28">
        <f t="shared" si="137"/>
        <v>0</v>
      </c>
      <c r="J441" s="50"/>
      <c r="K441" s="28">
        <f t="shared" si="138"/>
        <v>0</v>
      </c>
      <c r="L441" s="50"/>
      <c r="M441" s="29">
        <f t="shared" si="139"/>
        <v>0</v>
      </c>
      <c r="N441" s="12"/>
    </row>
    <row r="442" spans="1:14" x14ac:dyDescent="0.2">
      <c r="A442" s="30"/>
      <c r="B442" s="32"/>
      <c r="C442" s="33"/>
      <c r="D442" s="33"/>
      <c r="E442" s="31"/>
      <c r="F442" s="61"/>
      <c r="G442" s="33"/>
      <c r="H442" s="75"/>
      <c r="I442" s="75"/>
      <c r="J442" s="75"/>
      <c r="K442" s="75"/>
      <c r="L442" s="75"/>
      <c r="M442" s="75"/>
      <c r="N442" s="12"/>
    </row>
    <row r="443" spans="1:14" x14ac:dyDescent="0.2">
      <c r="A443" s="13" t="s">
        <v>19</v>
      </c>
      <c r="B443" s="15"/>
      <c r="C443" s="75"/>
      <c r="D443" s="75"/>
      <c r="E443" s="81" t="s">
        <v>12</v>
      </c>
      <c r="F443" s="81"/>
      <c r="G443" s="34" t="s">
        <v>5</v>
      </c>
      <c r="H443" s="75"/>
      <c r="I443" s="75"/>
      <c r="J443" s="35"/>
      <c r="K443" s="77" t="s">
        <v>17</v>
      </c>
      <c r="L443" s="72"/>
      <c r="M443" s="75"/>
      <c r="N443" s="36">
        <f>D421+G421+I421+K421+M421</f>
        <v>0</v>
      </c>
    </row>
    <row r="444" spans="1:14" x14ac:dyDescent="0.2">
      <c r="A444" s="18"/>
      <c r="B444" s="15"/>
      <c r="C444" s="75"/>
      <c r="D444" s="75"/>
      <c r="E444" s="37" t="s">
        <v>9</v>
      </c>
      <c r="F444" s="62" t="s">
        <v>10</v>
      </c>
      <c r="G444" s="17"/>
      <c r="H444" s="75"/>
      <c r="I444" s="75"/>
      <c r="J444" s="35"/>
      <c r="K444" s="78" t="s">
        <v>18</v>
      </c>
      <c r="L444" s="72"/>
      <c r="M444" s="75"/>
      <c r="N444" s="36">
        <f>D433+G433+I433+K433+M433</f>
        <v>0</v>
      </c>
    </row>
    <row r="445" spans="1:14" ht="13.5" thickBot="1" x14ac:dyDescent="0.25">
      <c r="A445" s="38"/>
      <c r="B445" s="55"/>
      <c r="C445" s="40"/>
      <c r="D445" s="40"/>
      <c r="E445" s="51"/>
      <c r="F445" s="63"/>
      <c r="G445" s="39">
        <f>IF(AND((60*E445+F445)&gt;0,(60*E445+F445)&lt;242),INT(1.620772896*POWER(ABS(60*E445+F445-242.76),1.81)),0)</f>
        <v>0</v>
      </c>
      <c r="H445" s="40"/>
      <c r="I445" s="40"/>
      <c r="J445" s="41"/>
      <c r="K445" s="74" t="s">
        <v>14</v>
      </c>
      <c r="L445" s="73"/>
      <c r="M445" s="40"/>
      <c r="N445" s="42">
        <f>N443+N444+G445</f>
        <v>0</v>
      </c>
    </row>
  </sheetData>
  <mergeCells count="56">
    <mergeCell ref="E443:F443"/>
    <mergeCell ref="E400:F400"/>
    <mergeCell ref="E411:F411"/>
    <mergeCell ref="B417:I417"/>
    <mergeCell ref="E420:F420"/>
    <mergeCell ref="E432:F432"/>
    <mergeCell ref="E356:F356"/>
    <mergeCell ref="E368:F368"/>
    <mergeCell ref="E379:F379"/>
    <mergeCell ref="B385:I385"/>
    <mergeCell ref="E388:F388"/>
    <mergeCell ref="B321:I321"/>
    <mergeCell ref="E324:F324"/>
    <mergeCell ref="E336:F336"/>
    <mergeCell ref="E347:F347"/>
    <mergeCell ref="B353:I353"/>
    <mergeCell ref="E36:F36"/>
    <mergeCell ref="E48:F48"/>
    <mergeCell ref="E59:F59"/>
    <mergeCell ref="B1:I1"/>
    <mergeCell ref="B33:I33"/>
    <mergeCell ref="E27:F27"/>
    <mergeCell ref="E4:F4"/>
    <mergeCell ref="E16:F16"/>
    <mergeCell ref="E132:F132"/>
    <mergeCell ref="E155:F155"/>
    <mergeCell ref="E100:F100"/>
    <mergeCell ref="E112:F112"/>
    <mergeCell ref="E123:F123"/>
    <mergeCell ref="B129:I129"/>
    <mergeCell ref="E272:F272"/>
    <mergeCell ref="E260:F260"/>
    <mergeCell ref="E196:F196"/>
    <mergeCell ref="E208:F208"/>
    <mergeCell ref="E219:F219"/>
    <mergeCell ref="B193:I193"/>
    <mergeCell ref="B225:I225"/>
    <mergeCell ref="B257:I257"/>
    <mergeCell ref="E283:F283"/>
    <mergeCell ref="E292:F292"/>
    <mergeCell ref="E304:F304"/>
    <mergeCell ref="E315:F315"/>
    <mergeCell ref="B289:I289"/>
    <mergeCell ref="E68:F68"/>
    <mergeCell ref="E80:F80"/>
    <mergeCell ref="E91:F91"/>
    <mergeCell ref="B65:I65"/>
    <mergeCell ref="B97:I97"/>
    <mergeCell ref="E144:F144"/>
    <mergeCell ref="E164:F164"/>
    <mergeCell ref="E176:F176"/>
    <mergeCell ref="E187:F187"/>
    <mergeCell ref="B161:I161"/>
    <mergeCell ref="E228:F228"/>
    <mergeCell ref="E240:F240"/>
    <mergeCell ref="E251:F251"/>
  </mergeCells>
  <phoneticPr fontId="1" type="noConversion"/>
  <pageMargins left="0.75" right="0.75" top="1" bottom="1" header="0.5" footer="0.5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/>
  </sheetViews>
  <sheetFormatPr defaultRowHeight="15" x14ac:dyDescent="0.2"/>
  <cols>
    <col min="1" max="1" width="22.140625" style="67" customWidth="1"/>
    <col min="2" max="2" width="9.140625" style="66"/>
    <col min="3" max="16384" width="9.140625" style="65"/>
  </cols>
  <sheetData>
    <row r="1" spans="1:4" s="68" customFormat="1" x14ac:dyDescent="0.2">
      <c r="A1" s="69" t="s">
        <v>13</v>
      </c>
      <c r="B1" s="70" t="s">
        <v>20</v>
      </c>
      <c r="C1" s="79" t="s">
        <v>21</v>
      </c>
      <c r="D1" s="79" t="s">
        <v>22</v>
      </c>
    </row>
    <row r="2" spans="1:4" x14ac:dyDescent="0.2">
      <c r="A2" s="67">
        <f>Poängprotokoll!B1</f>
        <v>0</v>
      </c>
      <c r="B2" s="66">
        <f>Poängprotokoll!N27</f>
        <v>0</v>
      </c>
      <c r="C2" s="66">
        <f>Poängprotokoll!N28</f>
        <v>0</v>
      </c>
      <c r="D2" s="66">
        <f>Poängprotokoll!N29</f>
        <v>0</v>
      </c>
    </row>
    <row r="3" spans="1:4" x14ac:dyDescent="0.2">
      <c r="A3" s="67">
        <f>Poängprotokoll!B33</f>
        <v>0</v>
      </c>
      <c r="B3" s="66">
        <f>Poängprotokoll!N59</f>
        <v>0</v>
      </c>
      <c r="C3" s="66">
        <f>Poängprotokoll!N60</f>
        <v>0</v>
      </c>
      <c r="D3" s="66">
        <f>Poängprotokoll!N61</f>
        <v>0</v>
      </c>
    </row>
    <row r="4" spans="1:4" x14ac:dyDescent="0.2">
      <c r="A4" s="67">
        <f>Poängprotokoll!B65</f>
        <v>0</v>
      </c>
      <c r="B4" s="66">
        <f>Poängprotokoll!N91</f>
        <v>0</v>
      </c>
      <c r="C4" s="66">
        <f>Poängprotokoll!N92</f>
        <v>0</v>
      </c>
      <c r="D4" s="66">
        <f>Poängprotokoll!N93</f>
        <v>0</v>
      </c>
    </row>
    <row r="5" spans="1:4" x14ac:dyDescent="0.2">
      <c r="A5" s="67">
        <f>Poängprotokoll!B97</f>
        <v>0</v>
      </c>
      <c r="B5" s="66">
        <f>Poängprotokoll!N123</f>
        <v>0</v>
      </c>
      <c r="C5" s="66">
        <f>Poängprotokoll!N124</f>
        <v>0</v>
      </c>
      <c r="D5" s="66">
        <f>Poängprotokoll!N125</f>
        <v>0</v>
      </c>
    </row>
    <row r="6" spans="1:4" x14ac:dyDescent="0.2">
      <c r="A6" s="67">
        <f>Poängprotokoll!B129</f>
        <v>0</v>
      </c>
      <c r="B6" s="66">
        <f>Poängprotokoll!N155</f>
        <v>0</v>
      </c>
      <c r="C6" s="66">
        <f>Poängprotokoll!N156</f>
        <v>0</v>
      </c>
      <c r="D6" s="66">
        <f>Poängprotokoll!N157</f>
        <v>0</v>
      </c>
    </row>
    <row r="7" spans="1:4" x14ac:dyDescent="0.2">
      <c r="A7" s="67">
        <f>Poängprotokoll!B161</f>
        <v>0</v>
      </c>
      <c r="B7" s="66">
        <f>Poängprotokoll!N187</f>
        <v>0</v>
      </c>
      <c r="C7" s="66">
        <f>Poängprotokoll!N188</f>
        <v>0</v>
      </c>
      <c r="D7" s="66">
        <f>Poängprotokoll!N189</f>
        <v>0</v>
      </c>
    </row>
    <row r="8" spans="1:4" x14ac:dyDescent="0.2">
      <c r="A8" s="67">
        <f>Poängprotokoll!B193</f>
        <v>0</v>
      </c>
      <c r="B8" s="66">
        <f>Poängprotokoll!N219</f>
        <v>0</v>
      </c>
      <c r="C8" s="66">
        <f>Poängprotokoll!N220</f>
        <v>0</v>
      </c>
      <c r="D8" s="66">
        <f>Poängprotokoll!N221</f>
        <v>0</v>
      </c>
    </row>
    <row r="9" spans="1:4" x14ac:dyDescent="0.2">
      <c r="A9" s="67">
        <f>Poängprotokoll!B225</f>
        <v>0</v>
      </c>
      <c r="B9" s="66">
        <f>Poängprotokoll!N251</f>
        <v>0</v>
      </c>
      <c r="C9" s="66">
        <f>Poängprotokoll!N252</f>
        <v>0</v>
      </c>
      <c r="D9" s="66">
        <f>Poängprotokoll!N253</f>
        <v>0</v>
      </c>
    </row>
    <row r="10" spans="1:4" x14ac:dyDescent="0.2">
      <c r="A10" s="67">
        <f>Poängprotokoll!B257</f>
        <v>0</v>
      </c>
      <c r="B10" s="66">
        <f>Poängprotokoll!N283</f>
        <v>0</v>
      </c>
      <c r="C10" s="66">
        <f>Poängprotokoll!N284</f>
        <v>0</v>
      </c>
      <c r="D10" s="66">
        <f>Poängprotokoll!N285</f>
        <v>0</v>
      </c>
    </row>
    <row r="11" spans="1:4" x14ac:dyDescent="0.2">
      <c r="A11" s="67">
        <f>Poängprotokoll!B289</f>
        <v>0</v>
      </c>
      <c r="B11" s="66">
        <f>Poängprotokoll!N315</f>
        <v>0</v>
      </c>
      <c r="C11" s="66">
        <f>Poängprotokoll!N316</f>
        <v>0</v>
      </c>
      <c r="D11" s="66">
        <f>Poängprotokoll!N317</f>
        <v>0</v>
      </c>
    </row>
    <row r="12" spans="1:4" x14ac:dyDescent="0.2">
      <c r="A12" s="67">
        <f>Poängprotokoll!B321</f>
        <v>0</v>
      </c>
      <c r="B12" s="66">
        <f>Poängprotokoll!N347</f>
        <v>0</v>
      </c>
      <c r="C12" s="66">
        <f>Poängprotokoll!N348</f>
        <v>0</v>
      </c>
      <c r="D12" s="66">
        <f>Poängprotokoll!N349</f>
        <v>0</v>
      </c>
    </row>
    <row r="13" spans="1:4" x14ac:dyDescent="0.2">
      <c r="A13" s="67">
        <f>Poängprotokoll!B353</f>
        <v>0</v>
      </c>
      <c r="B13" s="66">
        <f>Poängprotokoll!N379</f>
        <v>0</v>
      </c>
      <c r="C13" s="66">
        <f>Poängprotokoll!N380</f>
        <v>0</v>
      </c>
      <c r="D13" s="66">
        <f>Poängprotokoll!N381</f>
        <v>0</v>
      </c>
    </row>
    <row r="14" spans="1:4" x14ac:dyDescent="0.2">
      <c r="A14" s="67">
        <f>Poängprotokoll!B385</f>
        <v>0</v>
      </c>
      <c r="B14" s="66">
        <f>Poängprotokoll!N411</f>
        <v>0</v>
      </c>
      <c r="C14" s="66">
        <f>Poängprotokoll!N412</f>
        <v>0</v>
      </c>
      <c r="D14" s="66">
        <f>Poängprotokoll!N413</f>
        <v>0</v>
      </c>
    </row>
    <row r="15" spans="1:4" x14ac:dyDescent="0.2">
      <c r="A15" s="67">
        <f>Poängprotokoll!B417</f>
        <v>0</v>
      </c>
      <c r="B15" s="66">
        <f>Poängprotokoll!N443</f>
        <v>0</v>
      </c>
      <c r="C15" s="66">
        <f>Poängprotokoll!N444</f>
        <v>0</v>
      </c>
      <c r="D15" s="66">
        <f>Poängprotokoll!N445</f>
        <v>0</v>
      </c>
    </row>
    <row r="17" spans="4:4" x14ac:dyDescent="0.2">
      <c r="D17" s="67"/>
    </row>
  </sheetData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Poängprotokoll</vt:lpstr>
      <vt:lpstr>Sammanställning</vt:lpstr>
    </vt:vector>
  </TitlesOfParts>
  <Company>Svenska Friidrottsförbundet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Daniel Bergin</cp:lastModifiedBy>
  <cp:lastPrinted>2007-04-30T08:41:47Z</cp:lastPrinted>
  <dcterms:created xsi:type="dcterms:W3CDTF">2007-04-27T08:59:59Z</dcterms:created>
  <dcterms:modified xsi:type="dcterms:W3CDTF">2018-04-24T14:15:22Z</dcterms:modified>
</cp:coreProperties>
</file>